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1" activeTab="9"/>
  </bookViews>
  <sheets>
    <sheet name="Týmova Ves" sheetId="1" r:id="rId1"/>
    <sheet name="Lesná u V. Ch." sheetId="2" r:id="rId2"/>
    <sheet name="Zahrádka u P." sheetId="3" r:id="rId3"/>
    <sheet name="Proseč u Pošné a" sheetId="4" r:id="rId4"/>
    <sheet name="Proseč u Pošné b" sheetId="5" r:id="rId5"/>
    <sheet name="Nízká Lhota" sheetId="6" r:id="rId6"/>
    <sheet name="Eš" sheetId="7" r:id="rId7"/>
    <sheet name="Kámen" sheetId="8" r:id="rId8"/>
    <sheet name="Mezilesí" sheetId="9" r:id="rId9"/>
    <sheet name="rozpočet pro všechna opatření" sheetId="10" r:id="rId10"/>
    <sheet name="VÝKAZ VÝMĚR DLE URS" sheetId="11" r:id="rId11"/>
  </sheets>
  <definedNames/>
  <calcPr fullCalcOnLoad="1"/>
</workbook>
</file>

<file path=xl/sharedStrings.xml><?xml version="1.0" encoding="utf-8"?>
<sst xmlns="http://schemas.openxmlformats.org/spreadsheetml/2006/main" count="1061" uniqueCount="187">
  <si>
    <t>1) k.ú. Týmova Ves</t>
  </si>
  <si>
    <t>kalkulace</t>
  </si>
  <si>
    <t>VÝSADBA LISTNATÉ STROMY</t>
  </si>
  <si>
    <t>MJ</t>
  </si>
  <si>
    <t>počet MJ</t>
  </si>
  <si>
    <t>jedn.cena</t>
  </si>
  <si>
    <t>celkem Kč</t>
  </si>
  <si>
    <t>poznámka</t>
  </si>
  <si>
    <t>Ulmus glabra</t>
  </si>
  <si>
    <t>jilm horský</t>
  </si>
  <si>
    <t>ks</t>
  </si>
  <si>
    <t>celkem</t>
  </si>
  <si>
    <t>výsadba</t>
  </si>
  <si>
    <t>ukotvení min. na 1 kůl</t>
  </si>
  <si>
    <t>CELKEM LISTNATÉ STROMY</t>
  </si>
  <si>
    <t>Kč</t>
  </si>
  <si>
    <t>NÁSLEDNÁ PÉČE O VÝSADBY</t>
  </si>
  <si>
    <t>CELKEM NÁSLEDNÁ PÉČE</t>
  </si>
  <si>
    <t>Celkem</t>
  </si>
  <si>
    <t>2) k.ú. Lesná u Velké Chyšky</t>
  </si>
  <si>
    <t>Acer platanoides</t>
  </si>
  <si>
    <t>javor mléč</t>
  </si>
  <si>
    <t>Tilia cordata</t>
  </si>
  <si>
    <t>lípa srdčitá</t>
  </si>
  <si>
    <t>Sorbus acuparia</t>
  </si>
  <si>
    <t>jeřáb ptačí</t>
  </si>
  <si>
    <t>Fagus sylvatica</t>
  </si>
  <si>
    <t>buk lesní</t>
  </si>
  <si>
    <t>VÝSADBA OVOCNÉ STROMY</t>
  </si>
  <si>
    <t>třešeň</t>
  </si>
  <si>
    <t>slivoň</t>
  </si>
  <si>
    <t>CELKEM OVOCNÉ STROMY</t>
  </si>
  <si>
    <t>VÝSADBA KEŘE</t>
  </si>
  <si>
    <t>Prunus spinosa</t>
  </si>
  <si>
    <t>trnka obecná</t>
  </si>
  <si>
    <t>Crataegus mongyna</t>
  </si>
  <si>
    <t>hloh jednosemenný</t>
  </si>
  <si>
    <t>Rosa canina</t>
  </si>
  <si>
    <t>růže šípková</t>
  </si>
  <si>
    <t>Corylus avellana</t>
  </si>
  <si>
    <t>líska obecná</t>
  </si>
  <si>
    <t>Euonymus europaea</t>
  </si>
  <si>
    <t>brslen evropský</t>
  </si>
  <si>
    <t>skupiny po 6 ks</t>
  </si>
  <si>
    <t>CELKEM KEŘE</t>
  </si>
  <si>
    <t>3) k.ú. Zahrádka u Pošné</t>
  </si>
  <si>
    <t>4) k.ú. Proseč u Pošné</t>
  </si>
  <si>
    <t>5) k.ú. Nízká Lhota</t>
  </si>
  <si>
    <t>Quercus robur</t>
  </si>
  <si>
    <t>dub letní</t>
  </si>
  <si>
    <t>6) k.ú. Kámen</t>
  </si>
  <si>
    <t>7) k.ú. Eš</t>
  </si>
  <si>
    <t>hrušeň</t>
  </si>
  <si>
    <t>jabloň podz.</t>
  </si>
  <si>
    <t>jabloň letní</t>
  </si>
  <si>
    <t>9) k.ú. Mezilesí</t>
  </si>
  <si>
    <t>Ligustrum vulgare</t>
  </si>
  <si>
    <t>ptačí zob obecný</t>
  </si>
  <si>
    <t>Rozpočet vegetačních úprav dle etapizace a lokalit</t>
  </si>
  <si>
    <t>UZNATELNÉ NÁKLADY s DPH</t>
  </si>
  <si>
    <t>TYP ZÁSAHU</t>
  </si>
  <si>
    <t>NÁKLADY BEZ DPH</t>
  </si>
  <si>
    <t>VÝSADBA KEŘŮ</t>
  </si>
  <si>
    <t>NÁSL. PÉČE</t>
  </si>
  <si>
    <t>1) Týmova Ves</t>
  </si>
  <si>
    <t>7) Eš</t>
  </si>
  <si>
    <t>9) Mezilesí</t>
  </si>
  <si>
    <t>Výkaz výměr dle URS</t>
  </si>
  <si>
    <t>číslo pracovní operace</t>
  </si>
  <si>
    <t>popis pracovní operace</t>
  </si>
  <si>
    <t>měrná jednotka</t>
  </si>
  <si>
    <t>R1</t>
  </si>
  <si>
    <t>vytyčení výsadby</t>
  </si>
  <si>
    <t>NH</t>
  </si>
  <si>
    <t>R2</t>
  </si>
  <si>
    <t>příprava lokality</t>
  </si>
  <si>
    <t>183 10-1113</t>
  </si>
  <si>
    <t>hloubení jamek</t>
  </si>
  <si>
    <t>184 10-2111</t>
  </si>
  <si>
    <t>výsadba dřeviny s balem o prům. 100-200 mm</t>
  </si>
  <si>
    <t>se zalitím, v rovině, výška do 1m</t>
  </si>
  <si>
    <t>185 80-4311</t>
  </si>
  <si>
    <t>zálivka 2x po 6l na 1 keř</t>
  </si>
  <si>
    <t>185 85-1111</t>
  </si>
  <si>
    <t>dovoz vody</t>
  </si>
  <si>
    <t>do 6 km</t>
  </si>
  <si>
    <t>R3</t>
  </si>
  <si>
    <t>R4</t>
  </si>
  <si>
    <t>183 10-1114</t>
  </si>
  <si>
    <t>184 10-2113</t>
  </si>
  <si>
    <t>výsadba dřevin s balem</t>
  </si>
  <si>
    <t>při průměru balu přes 300 do 400 mm</t>
  </si>
  <si>
    <t>184 90-1111</t>
  </si>
  <si>
    <t>osázení kotevních kůlů s uvázáním</t>
  </si>
  <si>
    <t>R5</t>
  </si>
  <si>
    <t>při délce kůlů do 2m</t>
  </si>
  <si>
    <t xml:space="preserve">zálivka </t>
  </si>
  <si>
    <t>50l na strom, 7x</t>
  </si>
  <si>
    <t>R6</t>
  </si>
  <si>
    <t>ošetření proti okusu a ohryzu</t>
  </si>
  <si>
    <t>od kořenového krčku po korunku</t>
  </si>
  <si>
    <t>R7</t>
  </si>
  <si>
    <t>Instalace obalu</t>
  </si>
  <si>
    <t>R8</t>
  </si>
  <si>
    <t>Sorbus aucuparia</t>
  </si>
  <si>
    <t>8) k.ú. Proseč u Pošné - b</t>
  </si>
  <si>
    <t>2) Lesná u Velké Chyšky</t>
  </si>
  <si>
    <t>3) Zahrádka u Pošné</t>
  </si>
  <si>
    <t>4) Proseč u Pošné - a</t>
  </si>
  <si>
    <t>5) Proseč u Pošné - b</t>
  </si>
  <si>
    <t>6) Nízká Lhota</t>
  </si>
  <si>
    <t>8) Kámen</t>
  </si>
  <si>
    <t>VÝSADBA STROMY OVOCNÉ</t>
  </si>
  <si>
    <r>
      <t>m</t>
    </r>
    <r>
      <rPr>
        <vertAlign val="superscript"/>
        <sz val="10"/>
        <rFont val="Verdana"/>
        <family val="2"/>
      </rPr>
      <t>3</t>
    </r>
  </si>
  <si>
    <t>CELKEM STROMY OVOCNÉ</t>
  </si>
  <si>
    <r>
      <t>bez výměny půdy, v rovině, do 0,125m</t>
    </r>
    <r>
      <rPr>
        <vertAlign val="superscript"/>
        <sz val="10"/>
        <rFont val="Verdana"/>
        <family val="2"/>
      </rPr>
      <t>3</t>
    </r>
  </si>
  <si>
    <r>
      <t>bez výměny půdy, v rovině 0,02 - 0,05 m</t>
    </r>
    <r>
      <rPr>
        <vertAlign val="superscript"/>
        <sz val="10"/>
        <rFont val="Verdana"/>
        <family val="2"/>
      </rPr>
      <t>3</t>
    </r>
  </si>
  <si>
    <t>osazení značkovacích kolíků ke keřům</t>
  </si>
  <si>
    <t>nátěr keřů proti okusu</t>
  </si>
  <si>
    <t>zálivka dřevin</t>
  </si>
  <si>
    <t>výsadba prostokořenných dřevin</t>
  </si>
  <si>
    <t>ukotvení stromů s uvázáním</t>
  </si>
  <si>
    <t xml:space="preserve">1 strom na 1 kůl, výška do 2 m </t>
  </si>
  <si>
    <t>Srovnávací (komparativní) řez dřevin</t>
  </si>
  <si>
    <t>Srovnávací (komparativní), popř. výchovný řez</t>
  </si>
  <si>
    <t>specifikace rostlinného materiálu: Neovocný strom odrostek 121 – 250 cm, s balem (popř. kontejnerovaný)</t>
  </si>
  <si>
    <t>ks (NH)</t>
  </si>
  <si>
    <t>VÝSADBA OVOCNÝCH STROMŮ</t>
  </si>
  <si>
    <t>VÝSADBA LISTNATÝCH STROMŮ</t>
  </si>
  <si>
    <t xml:space="preserve">listnaté stromy </t>
  </si>
  <si>
    <t>ovocné stromy</t>
  </si>
  <si>
    <t>keře</t>
  </si>
  <si>
    <t>péče po dobu 2 let*</t>
  </si>
  <si>
    <t>* následná péče (včetně četnosti opakování) je blíže specifikována v textové zprávě</t>
  </si>
  <si>
    <t>celoplošné kosení lokality (odstranění buřeně)</t>
  </si>
  <si>
    <t>PŘÍPRAVNÉ PRÁCE</t>
  </si>
  <si>
    <t>operace</t>
  </si>
  <si>
    <t>vytýčení lokality</t>
  </si>
  <si>
    <t>vytýčení inženýrských sítí a jejich ochrana</t>
  </si>
  <si>
    <t>CELKEM PŘÍPRAVNÉ PRÁCE</t>
  </si>
  <si>
    <t>typ následné péče, resp. typ výsadby</t>
  </si>
  <si>
    <t>4x po dobu 2let, včetně odvozu odpadu</t>
  </si>
  <si>
    <t>ZHOTOVITEL</t>
  </si>
  <si>
    <t>OBJEDNATEL</t>
  </si>
  <si>
    <t>Datum, razítko, podpis</t>
  </si>
  <si>
    <t>výsadba strom (práce včetně pomocného materiálu)</t>
  </si>
  <si>
    <t>výsadba keře (práce včetně pomocného materiálu)</t>
  </si>
  <si>
    <t>rostlinný materiál (vysokokmen, OK 8-10 cm)</t>
  </si>
  <si>
    <r>
      <t>výsadba:</t>
    </r>
    <r>
      <rPr>
        <sz val="10"/>
        <rFont val="Verdana"/>
        <family val="2"/>
      </rPr>
      <t xml:space="preserve"> 34 ks stromy listnaté (vysokokmen, 2x přesazovaný, OK 8 - 10 cm, min. výška 180 cm, ZB)</t>
    </r>
  </si>
  <si>
    <r>
      <t>Výsadba:</t>
    </r>
    <r>
      <rPr>
        <sz val="10"/>
        <rFont val="Verdana"/>
        <family val="2"/>
      </rPr>
      <t xml:space="preserve"> 16 ks stromy listnaté (vysokokmen, 2x přesazovaný, OK 8 - 10 cm, min. výška 180 cm, ZB)</t>
    </r>
  </si>
  <si>
    <t>48 ks keře (ko 2l; v 40-60 cm)</t>
  </si>
  <si>
    <t>rostlinný materiál (ko 2l; v 40-60 cm)</t>
  </si>
  <si>
    <t>18 ks keře (ko 2l; v 40-60 cm)</t>
  </si>
  <si>
    <t>150 ks keře (ko 2l; v 40-60 cm)</t>
  </si>
  <si>
    <r>
      <t>Výsadba:</t>
    </r>
    <r>
      <rPr>
        <sz val="10"/>
        <rFont val="Verdana"/>
        <family val="2"/>
      </rPr>
      <t xml:space="preserve"> 19 ks stromy listnaté (vysokokmen, 2x přesazovaný, OK 8 - 10 cm, min. výška 180 cm), 27 ks stromy ovocné (</t>
    </r>
    <r>
      <rPr>
        <sz val="9"/>
        <rFont val="Verdana"/>
        <family val="2"/>
      </rPr>
      <t>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</si>
  <si>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39 ks stromy ovocné (ovocný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</si>
  <si>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21 ks stromy ovocné (ovocný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</si>
  <si>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29 ks stromy ovocné (ovocný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</si>
  <si>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22 ks stromy ovocné (ovocný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</si>
  <si>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105 ks stromy ovocné (ovocný strom prostokořenný, vysokokmen, OK 8-10 cm, výška min.180 cm)</t>
    </r>
  </si>
  <si>
    <r>
      <t>Výsadba:</t>
    </r>
    <r>
      <rPr>
        <sz val="10"/>
        <rFont val="Verdana"/>
        <family val="2"/>
      </rPr>
      <t xml:space="preserve"> 17 ks stromy listnaté (vysokokmen, 2x přesazovaný, OK 8 - 10 cm, min. výška 180 cm, ZB), 24 ks stromy ovocné (ovocný strom prostokořenný, vysokokmen, OK 8-10 cm, výška min.180 cm)</t>
    </r>
  </si>
  <si>
    <t>rostlinný materiál (vysokokmen, OK 8-10 cm, prostokořenný)</t>
  </si>
  <si>
    <t>x</t>
  </si>
  <si>
    <r>
      <t>m</t>
    </r>
    <r>
      <rPr>
        <vertAlign val="superscript"/>
        <sz val="9"/>
        <rFont val="Verdana"/>
        <family val="2"/>
      </rPr>
      <t>2</t>
    </r>
  </si>
  <si>
    <t>184 92-1093</t>
  </si>
  <si>
    <t>Mulčování plošné</t>
  </si>
  <si>
    <r>
      <t>m</t>
    </r>
    <r>
      <rPr>
        <vertAlign val="superscript"/>
        <sz val="10"/>
        <rFont val="Verdana"/>
        <family val="2"/>
      </rPr>
      <t>2</t>
    </r>
  </si>
  <si>
    <t>Kruhový plastový chránič - síťovina</t>
  </si>
  <si>
    <r>
      <t>bez výměny půdy, do 0,125m</t>
    </r>
    <r>
      <rPr>
        <vertAlign val="superscript"/>
        <sz val="10"/>
        <rFont val="Verdana"/>
        <family val="2"/>
      </rPr>
      <t>3</t>
    </r>
  </si>
  <si>
    <t xml:space="preserve">1 strom na 1 kůl, průměr 80 mm, výška 2 m </t>
  </si>
  <si>
    <t>průměr stromové mísy 1m, vrstva mulče 10cm</t>
  </si>
  <si>
    <t>specifikace rostlinného materiálu: Ovocný strom prostokořenný, vysokokmen, OK 8-10 cm, výška min.180 cm, štěpovaný na generativně množené podnoži</t>
  </si>
  <si>
    <t>VÝSADBA STROMY LISTNATÉ NEOVOCNÉ</t>
  </si>
  <si>
    <t>specifikace rostlinného materiálu: Keře (v 40-60 cm), kontejnerované (ko 2l), popř. s balem</t>
  </si>
  <si>
    <r>
      <t>10 cm vrstva; 7,5m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 xml:space="preserve"> na skupinu 6 keřů</t>
    </r>
  </si>
  <si>
    <t>CELKEM STROMY LISTNATÉ NEOVOCNÉ</t>
  </si>
  <si>
    <t>Mechanické odstranění náletových dřevin, pokosení lokality; včetně nákladů na likvidaci vzniklé biomasy</t>
  </si>
  <si>
    <t>příprava lokality (včetně nákladů na likvidaci vzniklé biomasy)</t>
  </si>
  <si>
    <t>DOKUMENTACE SKUTEČNÉHO PROVEDENÍ</t>
  </si>
  <si>
    <t>Svazek obcí mikroregionu Stražiště, náměstí Svobody 320, 395 01 Pacov</t>
  </si>
  <si>
    <t>IČ: 70968721</t>
  </si>
  <si>
    <t>Pozn.: Položku Dokumentace skutečného provedení je nutné ocenit!!!</t>
  </si>
  <si>
    <t>DPH</t>
  </si>
  <si>
    <t>NÁKLADY s DPH</t>
  </si>
  <si>
    <t>REKAPITULACE ROZPOČTU</t>
  </si>
  <si>
    <t>(nutno ocenit)</t>
  </si>
  <si>
    <t>(nunto ocenit)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</si>
</sst>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Kč&quot;;[Red]\-#,##0&quot; Kč&quot;"/>
    <numFmt numFmtId="166" formatCode="#,##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\ &quot;Kč&quot;"/>
    <numFmt numFmtId="172" formatCode="[$¥€-2]\ #\ ##,000_);[Red]\([$€-2]\ #\ ##,000\)"/>
  </numFmts>
  <fonts count="63">
    <font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Impact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9"/>
      <color indexed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vertAlign val="superscript"/>
      <sz val="10"/>
      <name val="Verdana"/>
      <family val="2"/>
    </font>
    <font>
      <sz val="9"/>
      <name val="Impact"/>
      <family val="2"/>
    </font>
    <font>
      <vertAlign val="superscript"/>
      <sz val="9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 wrapText="1"/>
    </xf>
    <xf numFmtId="0" fontId="0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3" fillId="34" borderId="0" xfId="0" applyFont="1" applyFill="1" applyAlignment="1">
      <alignment/>
    </xf>
    <xf numFmtId="1" fontId="1" fillId="34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textRotation="90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/>
    </xf>
    <xf numFmtId="165" fontId="17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 horizontal="left"/>
    </xf>
    <xf numFmtId="166" fontId="17" fillId="0" borderId="10" xfId="0" applyNumberFormat="1" applyFont="1" applyFill="1" applyBorder="1" applyAlignment="1">
      <alignment/>
    </xf>
    <xf numFmtId="166" fontId="11" fillId="34" borderId="10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left"/>
    </xf>
    <xf numFmtId="1" fontId="7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6" fontId="17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165" fontId="17" fillId="0" borderId="11" xfId="0" applyNumberFormat="1" applyFont="1" applyBorder="1" applyAlignment="1">
      <alignment/>
    </xf>
    <xf numFmtId="0" fontId="18" fillId="0" borderId="12" xfId="0" applyFont="1" applyFill="1" applyBorder="1" applyAlignment="1">
      <alignment horizontal="left"/>
    </xf>
    <xf numFmtId="166" fontId="17" fillId="0" borderId="13" xfId="0" applyNumberFormat="1" applyFont="1" applyFill="1" applyBorder="1" applyAlignment="1">
      <alignment/>
    </xf>
    <xf numFmtId="166" fontId="11" fillId="34" borderId="14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66" fontId="17" fillId="0" borderId="15" xfId="0" applyNumberFormat="1" applyFont="1" applyFill="1" applyBorder="1" applyAlignment="1">
      <alignment/>
    </xf>
    <xf numFmtId="166" fontId="11" fillId="34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vertical="top"/>
    </xf>
    <xf numFmtId="171" fontId="17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171" fontId="15" fillId="0" borderId="10" xfId="0" applyNumberFormat="1" applyFont="1" applyFill="1" applyBorder="1" applyAlignment="1">
      <alignment horizontal="right" vertical="top" wrapText="1"/>
    </xf>
    <xf numFmtId="165" fontId="15" fillId="0" borderId="10" xfId="0" applyNumberFormat="1" applyFont="1" applyFill="1" applyBorder="1" applyAlignment="1">
      <alignment horizontal="right" vertical="top"/>
    </xf>
    <xf numFmtId="166" fontId="15" fillId="0" borderId="10" xfId="0" applyNumberFormat="1" applyFont="1" applyFill="1" applyBorder="1" applyAlignment="1">
      <alignment vertical="top"/>
    </xf>
    <xf numFmtId="166" fontId="14" fillId="0" borderId="10" xfId="0" applyNumberFormat="1" applyFont="1" applyFill="1" applyBorder="1" applyAlignment="1">
      <alignment vertical="top"/>
    </xf>
    <xf numFmtId="0" fontId="15" fillId="0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6" fillId="0" borderId="19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6" fillId="0" borderId="21" xfId="0" applyFont="1" applyFill="1" applyBorder="1" applyAlignment="1">
      <alignment horizontal="left" wrapText="1"/>
    </xf>
    <xf numFmtId="0" fontId="6" fillId="0" borderId="19" xfId="0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17" fillId="0" borderId="0" xfId="0" applyFont="1" applyFill="1" applyBorder="1" applyAlignment="1">
      <alignment horizontal="left" wrapText="1"/>
    </xf>
    <xf numFmtId="9" fontId="15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6" fillId="35" borderId="25" xfId="0" applyFont="1" applyFill="1" applyBorder="1" applyAlignment="1">
      <alignment horizontal="left"/>
    </xf>
    <xf numFmtId="9" fontId="10" fillId="0" borderId="30" xfId="0" applyNumberFormat="1" applyFont="1" applyFill="1" applyBorder="1" applyAlignment="1">
      <alignment horizontal="center"/>
    </xf>
    <xf numFmtId="9" fontId="10" fillId="0" borderId="33" xfId="0" applyNumberFormat="1" applyFont="1" applyFill="1" applyBorder="1" applyAlignment="1">
      <alignment horizontal="center"/>
    </xf>
    <xf numFmtId="9" fontId="10" fillId="0" borderId="31" xfId="0" applyNumberFormat="1" applyFont="1" applyFill="1" applyBorder="1" applyAlignment="1">
      <alignment horizontal="center"/>
    </xf>
    <xf numFmtId="9" fontId="10" fillId="0" borderId="34" xfId="0" applyNumberFormat="1" applyFont="1" applyFill="1" applyBorder="1" applyAlignment="1">
      <alignment horizontal="center"/>
    </xf>
    <xf numFmtId="9" fontId="10" fillId="0" borderId="35" xfId="0" applyNumberFormat="1" applyFont="1" applyFill="1" applyBorder="1" applyAlignment="1">
      <alignment horizontal="center"/>
    </xf>
    <xf numFmtId="9" fontId="10" fillId="0" borderId="36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3" xfId="50"/>
    <cellStyle name="normální 5" xfId="51"/>
    <cellStyle name="normální 6" xfId="52"/>
    <cellStyle name="normální 7" xfId="53"/>
    <cellStyle name="normální 8" xfId="54"/>
    <cellStyle name="normální 9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Layout" zoomScaleNormal="90" workbookViewId="0" topLeftCell="A18">
      <selection activeCell="F6" sqref="F6"/>
    </sheetView>
  </sheetViews>
  <sheetFormatPr defaultColWidth="9.140625" defaultRowHeight="12.75"/>
  <cols>
    <col min="1" max="1" width="28.140625" style="0" customWidth="1"/>
    <col min="2" max="2" width="34.7109375" style="0" customWidth="1"/>
    <col min="3" max="3" width="4.28125" style="0" customWidth="1"/>
    <col min="4" max="4" width="8.28125" style="0" customWidth="1"/>
    <col min="5" max="5" width="9.57421875" style="0" customWidth="1"/>
    <col min="6" max="6" width="13.8515625" style="1" customWidth="1"/>
    <col min="7" max="7" width="32.28125" style="0" customWidth="1"/>
  </cols>
  <sheetData>
    <row r="1" spans="1:7" ht="18">
      <c r="A1" s="2" t="s">
        <v>0</v>
      </c>
      <c r="C1" s="3"/>
      <c r="D1" s="3"/>
      <c r="E1" s="3"/>
      <c r="F1" s="3"/>
      <c r="G1" s="3" t="s">
        <v>1</v>
      </c>
    </row>
    <row r="2" spans="1:7" ht="14.25">
      <c r="A2" s="3" t="s">
        <v>148</v>
      </c>
      <c r="B2" s="4"/>
      <c r="C2" s="4"/>
      <c r="D2" s="4"/>
      <c r="E2" s="4"/>
      <c r="F2" s="5"/>
      <c r="G2" s="4"/>
    </row>
    <row r="3" spans="1:7" ht="14.25">
      <c r="A3" s="3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185</v>
      </c>
    </row>
    <row r="7" spans="1:7" ht="12.75">
      <c r="A7" s="204" t="s">
        <v>138</v>
      </c>
      <c r="B7" s="205"/>
      <c r="C7" s="183" t="s">
        <v>162</v>
      </c>
      <c r="D7" s="184" t="s">
        <v>162</v>
      </c>
      <c r="E7" s="185" t="s">
        <v>162</v>
      </c>
      <c r="F7" s="172">
        <v>0</v>
      </c>
      <c r="G7" s="187" t="s">
        <v>185</v>
      </c>
    </row>
    <row r="8" spans="1:7" ht="13.5">
      <c r="A8" s="202" t="s">
        <v>177</v>
      </c>
      <c r="B8" s="206"/>
      <c r="C8" s="192" t="s">
        <v>163</v>
      </c>
      <c r="D8" s="189">
        <v>1440</v>
      </c>
      <c r="E8" s="190"/>
      <c r="F8" s="176">
        <f>D8*E8</f>
        <v>0</v>
      </c>
      <c r="G8" s="191" t="s">
        <v>185</v>
      </c>
    </row>
    <row r="9" spans="1:7" ht="13.5">
      <c r="A9" s="70"/>
      <c r="B9" s="70"/>
      <c r="C9" s="149"/>
      <c r="D9" s="149"/>
      <c r="E9" s="149"/>
      <c r="F9" s="150"/>
      <c r="G9" s="149"/>
    </row>
    <row r="10" spans="1:7" ht="15">
      <c r="A10" s="34" t="s">
        <v>139</v>
      </c>
      <c r="B10" s="35"/>
      <c r="C10" s="34"/>
      <c r="D10" s="36"/>
      <c r="E10" s="35"/>
      <c r="F10" s="37">
        <f>SUM(F6:F8)</f>
        <v>0</v>
      </c>
      <c r="G10" s="38" t="s">
        <v>15</v>
      </c>
    </row>
    <row r="11" spans="1:7" ht="13.5">
      <c r="A11" s="151"/>
      <c r="B11" s="149"/>
      <c r="C11" s="149"/>
      <c r="D11" s="149"/>
      <c r="E11" s="149"/>
      <c r="F11" s="150"/>
      <c r="G11" s="149"/>
    </row>
    <row r="12" spans="1:7" ht="15">
      <c r="A12" s="6" t="s">
        <v>2</v>
      </c>
      <c r="B12" s="7"/>
      <c r="C12" s="7"/>
      <c r="D12" s="7"/>
      <c r="E12" s="7"/>
      <c r="F12" s="8"/>
      <c r="G12" s="7"/>
    </row>
    <row r="13" spans="1:7" ht="12.75">
      <c r="A13" s="207" t="s">
        <v>147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13" t="s">
        <v>104</v>
      </c>
      <c r="B14" s="10" t="s">
        <v>25</v>
      </c>
      <c r="C14" s="9" t="s">
        <v>10</v>
      </c>
      <c r="D14" s="9">
        <v>27</v>
      </c>
      <c r="E14" s="101"/>
      <c r="F14" s="11">
        <f>E14*D14</f>
        <v>0</v>
      </c>
      <c r="G14" s="12"/>
    </row>
    <row r="15" spans="1:7" ht="12.75">
      <c r="A15" s="13" t="s">
        <v>8</v>
      </c>
      <c r="B15" s="10" t="s">
        <v>9</v>
      </c>
      <c r="C15" s="9" t="s">
        <v>10</v>
      </c>
      <c r="D15" s="9">
        <v>7</v>
      </c>
      <c r="E15" s="101"/>
      <c r="F15" s="11">
        <f>E15*D15</f>
        <v>0</v>
      </c>
      <c r="G15" s="14"/>
    </row>
    <row r="16" spans="1:9" ht="12.75">
      <c r="A16" s="15"/>
      <c r="B16" s="12" t="s">
        <v>11</v>
      </c>
      <c r="C16" s="9"/>
      <c r="D16" s="16">
        <f>SUM(D14:D15)</f>
        <v>34</v>
      </c>
      <c r="E16" s="10"/>
      <c r="F16" s="100">
        <f>SUM(F14:F15)</f>
        <v>0</v>
      </c>
      <c r="G16" s="17"/>
      <c r="H16" s="18"/>
      <c r="I16" s="18"/>
    </row>
    <row r="17" spans="1:9" ht="12.75">
      <c r="A17" s="19"/>
      <c r="B17" s="20"/>
      <c r="C17" s="15"/>
      <c r="D17" s="21"/>
      <c r="E17" s="22"/>
      <c r="F17" s="23"/>
      <c r="G17" s="24"/>
      <c r="H17" s="25"/>
      <c r="I17" s="18"/>
    </row>
    <row r="18" spans="1:9" ht="12.75">
      <c r="A18" s="207" t="s">
        <v>12</v>
      </c>
      <c r="B18" s="207"/>
      <c r="C18" s="9" t="s">
        <v>3</v>
      </c>
      <c r="D18" s="9" t="s">
        <v>4</v>
      </c>
      <c r="E18" s="10" t="s">
        <v>5</v>
      </c>
      <c r="F18" s="11" t="s">
        <v>6</v>
      </c>
      <c r="G18" s="12" t="s">
        <v>7</v>
      </c>
      <c r="H18" s="25"/>
      <c r="I18" s="18"/>
    </row>
    <row r="19" spans="1:9" ht="12.75">
      <c r="A19" s="208" t="s">
        <v>145</v>
      </c>
      <c r="B19" s="208"/>
      <c r="C19" s="9" t="s">
        <v>10</v>
      </c>
      <c r="D19" s="9">
        <f>D16</f>
        <v>34</v>
      </c>
      <c r="E19" s="101"/>
      <c r="F19" s="11">
        <f>E19*D19</f>
        <v>0</v>
      </c>
      <c r="G19" s="14" t="s">
        <v>13</v>
      </c>
      <c r="H19" s="25"/>
      <c r="I19" s="18"/>
    </row>
    <row r="20" spans="1:9" ht="12.75">
      <c r="A20" s="15"/>
      <c r="B20" s="12" t="s">
        <v>11</v>
      </c>
      <c r="C20" s="9"/>
      <c r="D20" s="16">
        <f>SUM(D19)</f>
        <v>34</v>
      </c>
      <c r="E20" s="10"/>
      <c r="F20" s="100">
        <f>SUM(F19:F19)</f>
        <v>0</v>
      </c>
      <c r="G20" s="17"/>
      <c r="H20" s="25"/>
      <c r="I20" s="18"/>
    </row>
    <row r="21" spans="1:9" ht="7.5" customHeight="1">
      <c r="A21" s="26"/>
      <c r="B21" s="27"/>
      <c r="C21" s="28"/>
      <c r="D21" s="29"/>
      <c r="E21" s="30"/>
      <c r="F21" s="31"/>
      <c r="G21" s="32"/>
      <c r="H21" s="33"/>
      <c r="I21" s="18"/>
    </row>
    <row r="22" spans="1:9" ht="15">
      <c r="A22" s="34" t="s">
        <v>14</v>
      </c>
      <c r="B22" s="35"/>
      <c r="C22" s="34"/>
      <c r="D22" s="36"/>
      <c r="E22" s="35"/>
      <c r="F22" s="37">
        <f>F16+F20</f>
        <v>0</v>
      </c>
      <c r="G22" s="38" t="s">
        <v>15</v>
      </c>
      <c r="H22" s="25"/>
      <c r="I22" s="18"/>
    </row>
    <row r="23" spans="1:9" s="46" customFormat="1" ht="15">
      <c r="A23" s="39"/>
      <c r="B23" s="40"/>
      <c r="C23" s="39"/>
      <c r="D23" s="41"/>
      <c r="E23" s="40"/>
      <c r="F23" s="42"/>
      <c r="G23" s="43"/>
      <c r="H23" s="44"/>
      <c r="I23" s="45"/>
    </row>
    <row r="24" spans="1:9" ht="15">
      <c r="A24" s="39" t="s">
        <v>16</v>
      </c>
      <c r="B24" s="47"/>
      <c r="C24" s="47"/>
      <c r="D24" s="48"/>
      <c r="E24" s="49"/>
      <c r="F24" s="50"/>
      <c r="G24" s="51"/>
      <c r="H24" s="52"/>
      <c r="I24" s="18"/>
    </row>
    <row r="25" spans="1:9" ht="12.75">
      <c r="A25" s="207" t="s">
        <v>140</v>
      </c>
      <c r="B25" s="207"/>
      <c r="C25" s="9" t="s">
        <v>3</v>
      </c>
      <c r="D25" s="9" t="s">
        <v>4</v>
      </c>
      <c r="E25" s="10" t="s">
        <v>5</v>
      </c>
      <c r="F25" s="11" t="s">
        <v>6</v>
      </c>
      <c r="G25" s="12" t="s">
        <v>7</v>
      </c>
      <c r="H25" s="52"/>
      <c r="I25" s="18"/>
    </row>
    <row r="26" spans="1:9" ht="13.5">
      <c r="A26" s="210" t="s">
        <v>134</v>
      </c>
      <c r="B26" s="212"/>
      <c r="C26" s="9" t="s">
        <v>163</v>
      </c>
      <c r="D26" s="9">
        <f>D8</f>
        <v>1440</v>
      </c>
      <c r="E26" s="10"/>
      <c r="F26" s="11">
        <f>E26*D26</f>
        <v>0</v>
      </c>
      <c r="G26" s="154" t="s">
        <v>141</v>
      </c>
      <c r="H26" s="52"/>
      <c r="I26" s="18"/>
    </row>
    <row r="27" spans="1:9" ht="12.75">
      <c r="A27" s="210" t="s">
        <v>129</v>
      </c>
      <c r="B27" s="211"/>
      <c r="C27" s="10" t="s">
        <v>10</v>
      </c>
      <c r="D27" s="9">
        <f>D20</f>
        <v>34</v>
      </c>
      <c r="E27" s="11"/>
      <c r="F27" s="11">
        <f>D27*E27</f>
        <v>0</v>
      </c>
      <c r="G27" s="53" t="s">
        <v>132</v>
      </c>
      <c r="H27" s="52"/>
      <c r="I27" s="18"/>
    </row>
    <row r="28" spans="1:9" ht="12.75">
      <c r="A28" s="210" t="s">
        <v>130</v>
      </c>
      <c r="B28" s="211"/>
      <c r="C28" s="10" t="s">
        <v>10</v>
      </c>
      <c r="D28" s="9">
        <v>0</v>
      </c>
      <c r="E28" s="11"/>
      <c r="F28" s="11">
        <f>D28*E28</f>
        <v>0</v>
      </c>
      <c r="G28" s="53" t="s">
        <v>132</v>
      </c>
      <c r="H28" s="52"/>
      <c r="I28" s="18"/>
    </row>
    <row r="29" spans="1:9" ht="12.75">
      <c r="A29" s="208" t="s">
        <v>131</v>
      </c>
      <c r="B29" s="209"/>
      <c r="C29" s="145" t="s">
        <v>10</v>
      </c>
      <c r="D29" s="146">
        <v>0</v>
      </c>
      <c r="E29" s="147"/>
      <c r="F29" s="147">
        <f>D29*E29</f>
        <v>0</v>
      </c>
      <c r="G29" s="148" t="s">
        <v>132</v>
      </c>
      <c r="H29" s="52"/>
      <c r="I29" s="18"/>
    </row>
    <row r="30" spans="1:9" ht="12.75">
      <c r="A30" s="22"/>
      <c r="B30" s="171" t="s">
        <v>11</v>
      </c>
      <c r="C30" s="171"/>
      <c r="D30" s="165">
        <f>SUM(D27:D29)</f>
        <v>34</v>
      </c>
      <c r="E30" s="172"/>
      <c r="F30" s="165">
        <f>SUM(F26:F29)</f>
        <v>0</v>
      </c>
      <c r="G30" s="173"/>
      <c r="H30" s="52"/>
      <c r="I30" s="18"/>
    </row>
    <row r="31" spans="1:8" ht="12.75" customHeight="1">
      <c r="A31" s="28"/>
      <c r="B31" s="54"/>
      <c r="C31" s="28"/>
      <c r="D31" s="26"/>
      <c r="E31" s="55"/>
      <c r="F31" s="55"/>
      <c r="G31" s="56"/>
      <c r="H31" s="57"/>
    </row>
    <row r="32" spans="1:7" ht="15">
      <c r="A32" s="34" t="s">
        <v>17</v>
      </c>
      <c r="B32" s="35"/>
      <c r="C32" s="34"/>
      <c r="D32" s="36"/>
      <c r="E32" s="35"/>
      <c r="F32" s="37">
        <f>F30</f>
        <v>0</v>
      </c>
      <c r="G32" s="38" t="s">
        <v>15</v>
      </c>
    </row>
    <row r="33" spans="1:8" ht="8.25" customHeight="1">
      <c r="A33" s="39"/>
      <c r="B33" s="40"/>
      <c r="C33" s="39"/>
      <c r="D33" s="41"/>
      <c r="E33" s="58"/>
      <c r="F33" s="59"/>
      <c r="G33" s="43"/>
      <c r="H33" s="18"/>
    </row>
    <row r="34" spans="1:8" ht="18">
      <c r="A34" s="60" t="s">
        <v>18</v>
      </c>
      <c r="B34" s="61"/>
      <c r="C34" s="62"/>
      <c r="D34" s="63"/>
      <c r="E34" s="64"/>
      <c r="F34" s="65">
        <f>F10+F32+F22</f>
        <v>0</v>
      </c>
      <c r="G34" s="66" t="s">
        <v>15</v>
      </c>
      <c r="H34" s="67"/>
    </row>
    <row r="36" ht="12.75">
      <c r="A36" t="s">
        <v>133</v>
      </c>
    </row>
  </sheetData>
  <sheetProtection selectLockedCells="1" selectUnlockedCells="1"/>
  <mergeCells count="12">
    <mergeCell ref="A19:B19"/>
    <mergeCell ref="A25:B25"/>
    <mergeCell ref="A29:B29"/>
    <mergeCell ref="A27:B27"/>
    <mergeCell ref="A28:B28"/>
    <mergeCell ref="A26:B26"/>
    <mergeCell ref="A5:B5"/>
    <mergeCell ref="A6:B6"/>
    <mergeCell ref="A7:B7"/>
    <mergeCell ref="A8:B8"/>
    <mergeCell ref="A13:B13"/>
    <mergeCell ref="A18:B18"/>
  </mergeCells>
  <printOptions/>
  <pageMargins left="0.7875" right="0.7875" top="0.9854166666666667" bottom="0.9854166666666667" header="0.49236111111111114" footer="0.49236111111111114"/>
  <pageSetup fitToHeight="1" fitToWidth="1" horizontalDpi="300" verticalDpi="300" orientation="landscape" paperSize="9" scale="95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0" zoomScaleNormal="90" workbookViewId="0" topLeftCell="A1">
      <selection activeCell="A26" sqref="A26"/>
    </sheetView>
  </sheetViews>
  <sheetFormatPr defaultColWidth="9.140625" defaultRowHeight="12.75"/>
  <cols>
    <col min="1" max="1" width="18.57421875" style="0" customWidth="1"/>
    <col min="2" max="3" width="15.00390625" style="0" customWidth="1"/>
    <col min="4" max="4" width="3.57421875" style="0" customWidth="1"/>
    <col min="5" max="5" width="18.00390625" style="0" customWidth="1"/>
    <col min="6" max="7" width="15.00390625" style="0" customWidth="1"/>
  </cols>
  <sheetData>
    <row r="1" ht="18">
      <c r="A1" s="121" t="s">
        <v>58</v>
      </c>
    </row>
    <row r="2" ht="18">
      <c r="A2" s="2"/>
    </row>
    <row r="3" spans="1:7" ht="12" customHeight="1">
      <c r="A3" s="221" t="s">
        <v>184</v>
      </c>
      <c r="B3" s="222"/>
      <c r="C3" s="223"/>
      <c r="D3" s="45"/>
      <c r="E3" s="18"/>
      <c r="F3" s="18"/>
      <c r="G3" s="18"/>
    </row>
    <row r="4" spans="1:7" ht="12.75">
      <c r="A4" s="224"/>
      <c r="B4" s="225"/>
      <c r="C4" s="226"/>
      <c r="D4" s="45"/>
      <c r="E4" s="18"/>
      <c r="F4" s="18"/>
      <c r="G4" s="18"/>
    </row>
    <row r="5" spans="1:7" ht="12.75">
      <c r="A5" s="84" t="s">
        <v>60</v>
      </c>
      <c r="B5" s="85" t="s">
        <v>61</v>
      </c>
      <c r="C5" s="84" t="s">
        <v>183</v>
      </c>
      <c r="D5" s="45"/>
      <c r="E5" s="91"/>
      <c r="F5" s="27"/>
      <c r="G5" s="27"/>
    </row>
    <row r="6" spans="1:7" ht="12.75" customHeight="1">
      <c r="A6" s="84" t="s">
        <v>135</v>
      </c>
      <c r="B6" s="155">
        <f>B25+B34+B43+B52+B61+F25+F34+F43+F52</f>
        <v>0</v>
      </c>
      <c r="C6" s="156">
        <f aca="true" t="shared" si="0" ref="C6:C11">SUM(B6:B6)*1.21</f>
        <v>0</v>
      </c>
      <c r="D6" s="45"/>
      <c r="E6" s="91"/>
      <c r="F6" s="27"/>
      <c r="G6" s="27"/>
    </row>
    <row r="7" spans="1:7" ht="22.5">
      <c r="A7" s="84" t="s">
        <v>127</v>
      </c>
      <c r="B7" s="155">
        <f>B26+B35+B44+B53+B62+F26+F35+F44+F53</f>
        <v>0</v>
      </c>
      <c r="C7" s="156">
        <f t="shared" si="0"/>
        <v>0</v>
      </c>
      <c r="D7" s="45"/>
      <c r="E7" s="91"/>
      <c r="F7" s="27"/>
      <c r="G7" s="27"/>
    </row>
    <row r="8" spans="1:7" ht="22.5">
      <c r="A8" s="159" t="s">
        <v>128</v>
      </c>
      <c r="B8" s="156">
        <f>B27+B36+B45+B54+B63+F54+F45+F36+F27</f>
        <v>0</v>
      </c>
      <c r="C8" s="156">
        <f t="shared" si="0"/>
        <v>0</v>
      </c>
      <c r="D8" s="45"/>
      <c r="E8" s="108"/>
      <c r="F8" s="109"/>
      <c r="G8" s="108"/>
    </row>
    <row r="9" spans="1:7" ht="12.75">
      <c r="A9" s="79" t="s">
        <v>62</v>
      </c>
      <c r="B9" s="156">
        <f>B28+B37+B55+B46+B64+F55+F46+F37+F28</f>
        <v>0</v>
      </c>
      <c r="C9" s="156">
        <f t="shared" si="0"/>
        <v>0</v>
      </c>
      <c r="D9" s="45"/>
      <c r="E9" s="91"/>
      <c r="F9" s="104"/>
      <c r="G9" s="104"/>
    </row>
    <row r="10" spans="1:7" ht="12.75">
      <c r="A10" s="79" t="s">
        <v>63</v>
      </c>
      <c r="B10" s="156">
        <f>B29+B38+B47+B56+B65+F29+F38+F47+F56</f>
        <v>0</v>
      </c>
      <c r="C10" s="156">
        <f t="shared" si="0"/>
        <v>0</v>
      </c>
      <c r="D10" s="45"/>
      <c r="E10" s="91"/>
      <c r="F10" s="104"/>
      <c r="G10" s="104"/>
    </row>
    <row r="11" spans="1:7" ht="53.25">
      <c r="A11" s="159" t="s">
        <v>178</v>
      </c>
      <c r="B11" s="156">
        <v>0</v>
      </c>
      <c r="C11" s="156">
        <f t="shared" si="0"/>
        <v>0</v>
      </c>
      <c r="D11" s="45"/>
      <c r="E11" s="199" t="s">
        <v>181</v>
      </c>
      <c r="F11" s="104"/>
      <c r="G11" s="104"/>
    </row>
    <row r="12" spans="1:7" ht="15.75">
      <c r="A12" s="80" t="s">
        <v>11</v>
      </c>
      <c r="B12" s="157">
        <f>SUM(B6:B11)</f>
        <v>0</v>
      </c>
      <c r="C12" s="158">
        <f>SUM(B6:B11)*1.21</f>
        <v>0</v>
      </c>
      <c r="D12" s="86"/>
      <c r="E12" s="102"/>
      <c r="F12" s="103"/>
      <c r="G12" s="105"/>
    </row>
    <row r="13" spans="1:7" ht="16.5" customHeight="1">
      <c r="A13" s="81" t="s">
        <v>182</v>
      </c>
      <c r="B13" s="200">
        <v>0.21</v>
      </c>
      <c r="C13" s="83">
        <f>B12*B13</f>
        <v>0</v>
      </c>
      <c r="D13" s="86"/>
      <c r="E13" s="102"/>
      <c r="F13" s="103"/>
      <c r="G13" s="105"/>
    </row>
    <row r="14" spans="4:7" ht="16.5" customHeight="1">
      <c r="D14" s="86"/>
      <c r="E14" s="102"/>
      <c r="F14" s="103"/>
      <c r="G14" s="105"/>
    </row>
    <row r="15" spans="4:7" ht="16.5" customHeight="1" thickBot="1">
      <c r="D15" s="86"/>
      <c r="E15" s="102"/>
      <c r="F15" s="103"/>
      <c r="G15" s="105"/>
    </row>
    <row r="16" spans="1:7" s="89" customFormat="1" ht="16.5" customHeight="1" thickBot="1" thickTop="1">
      <c r="A16" s="242" t="s">
        <v>142</v>
      </c>
      <c r="B16" s="243"/>
      <c r="C16" s="244"/>
      <c r="D16" s="86"/>
      <c r="E16" s="227" t="s">
        <v>143</v>
      </c>
      <c r="F16" s="228"/>
      <c r="G16" s="229"/>
    </row>
    <row r="17" spans="1:7" s="89" customFormat="1" ht="40.5" customHeight="1">
      <c r="A17" s="245"/>
      <c r="B17" s="246"/>
      <c r="C17" s="247"/>
      <c r="D17" s="86"/>
      <c r="E17" s="230" t="s">
        <v>179</v>
      </c>
      <c r="F17" s="231"/>
      <c r="G17" s="232"/>
    </row>
    <row r="18" spans="1:7" s="89" customFormat="1" ht="16.5" customHeight="1" thickBot="1">
      <c r="A18" s="248"/>
      <c r="B18" s="249"/>
      <c r="C18" s="250"/>
      <c r="D18" s="86"/>
      <c r="E18" s="233" t="s">
        <v>180</v>
      </c>
      <c r="F18" s="234"/>
      <c r="G18" s="235"/>
    </row>
    <row r="19" spans="1:7" s="89" customFormat="1" ht="16.5" customHeight="1" thickTop="1">
      <c r="A19" s="251" t="s">
        <v>144</v>
      </c>
      <c r="B19" s="252"/>
      <c r="C19" s="253"/>
      <c r="D19" s="86"/>
      <c r="E19" s="236" t="s">
        <v>144</v>
      </c>
      <c r="F19" s="237"/>
      <c r="G19" s="238"/>
    </row>
    <row r="20" spans="1:7" s="89" customFormat="1" ht="16.5" customHeight="1" thickBot="1">
      <c r="A20" s="254"/>
      <c r="B20" s="255"/>
      <c r="C20" s="256"/>
      <c r="D20" s="86"/>
      <c r="E20" s="239"/>
      <c r="F20" s="240"/>
      <c r="G20" s="241"/>
    </row>
    <row r="21" spans="1:7" s="89" customFormat="1" ht="16.5" customHeight="1" thickTop="1">
      <c r="A21" s="81"/>
      <c r="B21" s="82"/>
      <c r="C21" s="83"/>
      <c r="D21" s="86"/>
      <c r="E21" s="102"/>
      <c r="F21" s="103"/>
      <c r="G21" s="105"/>
    </row>
    <row r="22" spans="1:7" ht="15.75">
      <c r="A22" s="81"/>
      <c r="B22" s="82"/>
      <c r="C22" s="83"/>
      <c r="D22" s="87"/>
      <c r="E22" s="110"/>
      <c r="F22" s="110"/>
      <c r="G22" s="110"/>
    </row>
    <row r="23" spans="1:7" ht="13.5" customHeight="1">
      <c r="A23" s="91" t="s">
        <v>64</v>
      </c>
      <c r="B23" s="26"/>
      <c r="C23" s="26"/>
      <c r="D23" s="87"/>
      <c r="E23" s="91" t="s">
        <v>110</v>
      </c>
      <c r="F23" s="75"/>
      <c r="G23" s="75"/>
    </row>
    <row r="24" spans="1:7" ht="21">
      <c r="A24" s="92" t="s">
        <v>60</v>
      </c>
      <c r="B24" s="93" t="s">
        <v>61</v>
      </c>
      <c r="C24" s="92" t="s">
        <v>59</v>
      </c>
      <c r="D24" s="87"/>
      <c r="E24" s="92" t="s">
        <v>60</v>
      </c>
      <c r="F24" s="93" t="s">
        <v>61</v>
      </c>
      <c r="G24" s="92" t="s">
        <v>59</v>
      </c>
    </row>
    <row r="25" spans="1:7" ht="12.75">
      <c r="A25" s="84" t="s">
        <v>135</v>
      </c>
      <c r="B25" s="144">
        <f>'Týmova Ves'!F10</f>
        <v>0</v>
      </c>
      <c r="C25" s="95">
        <f>SUM(B25:B25)*1.21</f>
        <v>0</v>
      </c>
      <c r="D25" s="87"/>
      <c r="E25" s="84" t="s">
        <v>135</v>
      </c>
      <c r="F25" s="144">
        <f>'Nízká Lhota'!F10</f>
        <v>0</v>
      </c>
      <c r="G25" s="95">
        <f>SUM(F25:F25)*1.21</f>
        <v>0</v>
      </c>
    </row>
    <row r="26" spans="1:7" ht="21" customHeight="1">
      <c r="A26" s="84" t="s">
        <v>127</v>
      </c>
      <c r="B26" s="95">
        <v>0</v>
      </c>
      <c r="C26" s="95">
        <f>SUM(B26:B26)*1.21</f>
        <v>0</v>
      </c>
      <c r="D26" s="87"/>
      <c r="E26" s="84" t="s">
        <v>127</v>
      </c>
      <c r="F26" s="95">
        <v>0</v>
      </c>
      <c r="G26" s="95">
        <f>SUM(F26:F26)*1.21</f>
        <v>0</v>
      </c>
    </row>
    <row r="27" spans="1:7" ht="21" customHeight="1">
      <c r="A27" s="159" t="s">
        <v>128</v>
      </c>
      <c r="B27" s="95">
        <f>'Týmova Ves'!F22</f>
        <v>0</v>
      </c>
      <c r="C27" s="95">
        <f>SUM(B27:B27)*1.21</f>
        <v>0</v>
      </c>
      <c r="D27" s="87"/>
      <c r="E27" s="159" t="s">
        <v>128</v>
      </c>
      <c r="F27" s="95">
        <f>'Nízká Lhota'!F21</f>
        <v>0</v>
      </c>
      <c r="G27" s="95">
        <f>SUM(F27:F27)*1.21</f>
        <v>0</v>
      </c>
    </row>
    <row r="28" spans="1:7" ht="13.5" customHeight="1">
      <c r="A28" s="94" t="s">
        <v>62</v>
      </c>
      <c r="B28" s="95">
        <v>0</v>
      </c>
      <c r="C28" s="95">
        <f>SUM(B28:B28)*1.21</f>
        <v>0</v>
      </c>
      <c r="D28" s="87"/>
      <c r="E28" s="94" t="s">
        <v>62</v>
      </c>
      <c r="F28" s="95">
        <v>0</v>
      </c>
      <c r="G28" s="95">
        <f>SUM(F28:F28)*1.21</f>
        <v>0</v>
      </c>
    </row>
    <row r="29" spans="1:7" ht="13.5" customHeight="1">
      <c r="A29" s="94" t="s">
        <v>63</v>
      </c>
      <c r="B29" s="95">
        <f>'Týmova Ves'!F32</f>
        <v>0</v>
      </c>
      <c r="C29" s="95">
        <f>SUM(B29:B29)*1.21</f>
        <v>0</v>
      </c>
      <c r="D29" s="87"/>
      <c r="E29" s="94" t="s">
        <v>63</v>
      </c>
      <c r="F29" s="95">
        <f>'Nízká Lhota'!F31</f>
        <v>0</v>
      </c>
      <c r="G29" s="95">
        <f>SUM(F29:F29)*1.21</f>
        <v>0</v>
      </c>
    </row>
    <row r="30" spans="1:7" ht="13.5" customHeight="1">
      <c r="A30" s="96" t="s">
        <v>11</v>
      </c>
      <c r="B30" s="97">
        <f>SUM(B25:B29)</f>
        <v>0</v>
      </c>
      <c r="C30" s="98">
        <f>SUM(C25:C29)</f>
        <v>0</v>
      </c>
      <c r="D30" s="88"/>
      <c r="E30" s="96" t="s">
        <v>11</v>
      </c>
      <c r="F30" s="97">
        <f>SUM(F25:F29)</f>
        <v>0</v>
      </c>
      <c r="G30" s="98">
        <f>SUM(G25:G29)</f>
        <v>0</v>
      </c>
    </row>
    <row r="31" spans="1:7" s="75" customFormat="1" ht="12.75">
      <c r="A31" s="91"/>
      <c r="B31" s="26"/>
      <c r="C31" s="26"/>
      <c r="D31" s="26"/>
      <c r="E31" s="27"/>
      <c r="F31" s="27"/>
      <c r="G31" s="27"/>
    </row>
    <row r="32" spans="1:5" s="75" customFormat="1" ht="13.5" customHeight="1">
      <c r="A32" s="91" t="s">
        <v>106</v>
      </c>
      <c r="D32" s="26"/>
      <c r="E32" s="91" t="s">
        <v>65</v>
      </c>
    </row>
    <row r="33" spans="1:7" s="75" customFormat="1" ht="21">
      <c r="A33" s="92" t="s">
        <v>60</v>
      </c>
      <c r="B33" s="93" t="s">
        <v>61</v>
      </c>
      <c r="C33" s="92" t="s">
        <v>59</v>
      </c>
      <c r="D33" s="26"/>
      <c r="E33" s="92" t="s">
        <v>60</v>
      </c>
      <c r="F33" s="93" t="s">
        <v>61</v>
      </c>
      <c r="G33" s="92" t="s">
        <v>59</v>
      </c>
    </row>
    <row r="34" spans="1:7" s="75" customFormat="1" ht="12.75">
      <c r="A34" s="84" t="s">
        <v>135</v>
      </c>
      <c r="B34" s="144">
        <f>'Lesná u V. Ch.'!F11</f>
        <v>0</v>
      </c>
      <c r="C34" s="95">
        <f>SUM(B34:B34)*1.21</f>
        <v>0</v>
      </c>
      <c r="D34" s="26"/>
      <c r="E34" s="84" t="s">
        <v>135</v>
      </c>
      <c r="F34" s="144">
        <f>Eš!F9</f>
        <v>0</v>
      </c>
      <c r="G34" s="95">
        <f>SUM(F34:F34)*1.21</f>
        <v>0</v>
      </c>
    </row>
    <row r="35" spans="1:7" s="75" customFormat="1" ht="21" customHeight="1">
      <c r="A35" s="84" t="s">
        <v>127</v>
      </c>
      <c r="B35" s="144">
        <f>'Lesná u V. Ch.'!F38</f>
        <v>0</v>
      </c>
      <c r="C35" s="95">
        <f>SUM(B35:B35)*1.21</f>
        <v>0</v>
      </c>
      <c r="D35" s="26"/>
      <c r="E35" s="84" t="s">
        <v>127</v>
      </c>
      <c r="F35" s="95">
        <f>Eš!F21</f>
        <v>0</v>
      </c>
      <c r="G35" s="95">
        <f>SUM(F35:F35)*1.21</f>
        <v>0</v>
      </c>
    </row>
    <row r="36" spans="1:7" s="75" customFormat="1" ht="21" customHeight="1">
      <c r="A36" s="159" t="s">
        <v>128</v>
      </c>
      <c r="B36" s="95">
        <f>'Lesná u V. Ch.'!F26</f>
        <v>0</v>
      </c>
      <c r="C36" s="95">
        <f>SUM(B36:B36)*1.21</f>
        <v>0</v>
      </c>
      <c r="E36" s="159" t="s">
        <v>128</v>
      </c>
      <c r="F36" s="95">
        <v>0</v>
      </c>
      <c r="G36" s="95">
        <f>SUM(F36:F36)*1.21</f>
        <v>0</v>
      </c>
    </row>
    <row r="37" spans="1:7" s="75" customFormat="1" ht="13.5" customHeight="1">
      <c r="A37" s="94" t="s">
        <v>62</v>
      </c>
      <c r="B37" s="95">
        <f>'Lesná u V. Ch.'!F53</f>
        <v>0</v>
      </c>
      <c r="C37" s="95">
        <f>SUM(B37:B37)*1.21</f>
        <v>0</v>
      </c>
      <c r="E37" s="94" t="s">
        <v>62</v>
      </c>
      <c r="F37" s="95">
        <v>0</v>
      </c>
      <c r="G37" s="95">
        <f>SUM(F37:F37)*1.21</f>
        <v>0</v>
      </c>
    </row>
    <row r="38" spans="1:7" s="75" customFormat="1" ht="13.5" customHeight="1">
      <c r="A38" s="94" t="s">
        <v>63</v>
      </c>
      <c r="B38" s="95">
        <f>'Lesná u V. Ch.'!F63</f>
        <v>0</v>
      </c>
      <c r="C38" s="95">
        <f>SUM(B38:B38)*1.21</f>
        <v>0</v>
      </c>
      <c r="E38" s="94" t="s">
        <v>63</v>
      </c>
      <c r="F38" s="95">
        <f>Eš!F31</f>
        <v>0</v>
      </c>
      <c r="G38" s="95">
        <f>SUM(F38:F38)*1.21</f>
        <v>0</v>
      </c>
    </row>
    <row r="39" spans="1:7" s="75" customFormat="1" ht="13.5" customHeight="1">
      <c r="A39" s="120" t="s">
        <v>11</v>
      </c>
      <c r="B39" s="118">
        <f>SUM(B34:B38)</f>
        <v>0</v>
      </c>
      <c r="C39" s="119">
        <f>SUM(C34:C38)</f>
        <v>0</v>
      </c>
      <c r="E39" s="96" t="s">
        <v>11</v>
      </c>
      <c r="F39" s="97">
        <f>SUM(F34:F38)</f>
        <v>0</v>
      </c>
      <c r="G39" s="98">
        <f>SUM(G34:G38)</f>
        <v>0</v>
      </c>
    </row>
    <row r="40" spans="1:7" s="75" customFormat="1" ht="12.75">
      <c r="A40" s="106"/>
      <c r="B40" s="107"/>
      <c r="C40" s="106"/>
      <c r="E40" s="27"/>
      <c r="F40" s="27"/>
      <c r="G40" s="27"/>
    </row>
    <row r="41" spans="1:5" s="75" customFormat="1" ht="13.5" customHeight="1">
      <c r="A41" s="91" t="s">
        <v>107</v>
      </c>
      <c r="E41" s="91" t="s">
        <v>111</v>
      </c>
    </row>
    <row r="42" spans="1:7" s="75" customFormat="1" ht="21">
      <c r="A42" s="92" t="s">
        <v>60</v>
      </c>
      <c r="B42" s="93" t="s">
        <v>61</v>
      </c>
      <c r="C42" s="92" t="s">
        <v>59</v>
      </c>
      <c r="E42" s="92" t="s">
        <v>60</v>
      </c>
      <c r="F42" s="93" t="s">
        <v>61</v>
      </c>
      <c r="G42" s="92" t="s">
        <v>59</v>
      </c>
    </row>
    <row r="43" spans="1:7" s="75" customFormat="1" ht="12.75">
      <c r="A43" s="84" t="s">
        <v>135</v>
      </c>
      <c r="B43" s="144">
        <f>'Zahrádka u P.'!F10</f>
        <v>0</v>
      </c>
      <c r="C43" s="95">
        <f>SUM(B43:B43)*1.21</f>
        <v>0</v>
      </c>
      <c r="E43" s="84" t="s">
        <v>135</v>
      </c>
      <c r="F43" s="144">
        <f>Kámen!F10</f>
        <v>0</v>
      </c>
      <c r="G43" s="95">
        <f>SUM(F43:F43)*1.21</f>
        <v>0</v>
      </c>
    </row>
    <row r="44" spans="1:7" s="75" customFormat="1" ht="21" customHeight="1">
      <c r="A44" s="84" t="s">
        <v>127</v>
      </c>
      <c r="B44" s="95">
        <f>'Zahrádka u P.'!F21</f>
        <v>0</v>
      </c>
      <c r="C44" s="95">
        <f>SUM(B44:B44)*1.21</f>
        <v>0</v>
      </c>
      <c r="E44" s="84" t="s">
        <v>127</v>
      </c>
      <c r="F44" s="95">
        <f>Kámen!F21</f>
        <v>0</v>
      </c>
      <c r="G44" s="95">
        <f>SUM(F44:F44)*1.21</f>
        <v>0</v>
      </c>
    </row>
    <row r="45" spans="1:7" s="75" customFormat="1" ht="21" customHeight="1">
      <c r="A45" s="159" t="s">
        <v>128</v>
      </c>
      <c r="B45" s="95">
        <v>0</v>
      </c>
      <c r="C45" s="95">
        <f>SUM(B45:B45)*1.21</f>
        <v>0</v>
      </c>
      <c r="E45" s="159" t="s">
        <v>128</v>
      </c>
      <c r="F45" s="95">
        <v>0</v>
      </c>
      <c r="G45" s="95">
        <f>SUM(F45:F45)*1.21</f>
        <v>0</v>
      </c>
    </row>
    <row r="46" spans="1:7" s="75" customFormat="1" ht="13.5" customHeight="1">
      <c r="A46" s="94" t="s">
        <v>62</v>
      </c>
      <c r="B46" s="95">
        <f>'Zahrádka u P.'!F32</f>
        <v>0</v>
      </c>
      <c r="C46" s="95">
        <f>SUM(B46:B46)*1.21</f>
        <v>0</v>
      </c>
      <c r="E46" s="94" t="s">
        <v>62</v>
      </c>
      <c r="F46" s="95">
        <v>0</v>
      </c>
      <c r="G46" s="95">
        <f>SUM(F46:F46)*1.21</f>
        <v>0</v>
      </c>
    </row>
    <row r="47" spans="1:7" s="75" customFormat="1" ht="13.5" customHeight="1">
      <c r="A47" s="94" t="s">
        <v>63</v>
      </c>
      <c r="B47" s="95">
        <f>'Zahrádka u P.'!F42</f>
        <v>0</v>
      </c>
      <c r="C47" s="95">
        <f>SUM(B47:B47)*1.21</f>
        <v>0</v>
      </c>
      <c r="E47" s="94" t="s">
        <v>63</v>
      </c>
      <c r="F47" s="95">
        <f>Kámen!F31</f>
        <v>0</v>
      </c>
      <c r="G47" s="95">
        <f>SUM(F47:F47)*1.21</f>
        <v>0</v>
      </c>
    </row>
    <row r="48" spans="1:7" s="75" customFormat="1" ht="13.5" customHeight="1">
      <c r="A48" s="96" t="s">
        <v>11</v>
      </c>
      <c r="B48" s="114">
        <f>SUM(B43:B47)</f>
        <v>0</v>
      </c>
      <c r="C48" s="98">
        <f>SUM(C43:C47)</f>
        <v>0</v>
      </c>
      <c r="E48" s="96" t="s">
        <v>11</v>
      </c>
      <c r="F48" s="97">
        <f>SUM(F43:F47)</f>
        <v>0</v>
      </c>
      <c r="G48" s="98">
        <f>SUM(G43:G47)</f>
        <v>0</v>
      </c>
    </row>
    <row r="49" spans="1:7" s="75" customFormat="1" ht="12.75">
      <c r="A49" s="91"/>
      <c r="E49" s="116"/>
      <c r="F49" s="116"/>
      <c r="G49" s="116"/>
    </row>
    <row r="50" spans="1:5" s="75" customFormat="1" ht="13.5" customHeight="1">
      <c r="A50" s="91" t="s">
        <v>108</v>
      </c>
      <c r="E50" s="91" t="s">
        <v>66</v>
      </c>
    </row>
    <row r="51" spans="1:7" s="75" customFormat="1" ht="21">
      <c r="A51" s="92" t="s">
        <v>60</v>
      </c>
      <c r="B51" s="93" t="s">
        <v>61</v>
      </c>
      <c r="C51" s="92" t="s">
        <v>59</v>
      </c>
      <c r="E51" s="92" t="s">
        <v>60</v>
      </c>
      <c r="F51" s="93" t="s">
        <v>61</v>
      </c>
      <c r="G51" s="92" t="s">
        <v>59</v>
      </c>
    </row>
    <row r="52" spans="1:7" s="75" customFormat="1" ht="12.75">
      <c r="A52" s="84" t="s">
        <v>135</v>
      </c>
      <c r="B52" s="144">
        <f>'Proseč u Pošné a'!F10</f>
        <v>0</v>
      </c>
      <c r="C52" s="95">
        <f>SUM(B52:B52)*1.21</f>
        <v>0</v>
      </c>
      <c r="E52" s="84" t="s">
        <v>135</v>
      </c>
      <c r="F52" s="144">
        <f>Mezilesí!F11</f>
        <v>0</v>
      </c>
      <c r="G52" s="95">
        <f>SUM(F52:F52)*1.21</f>
        <v>0</v>
      </c>
    </row>
    <row r="53" spans="1:7" s="75" customFormat="1" ht="21" customHeight="1">
      <c r="A53" s="84" t="s">
        <v>127</v>
      </c>
      <c r="B53" s="95">
        <f>'Proseč u Pošné a'!F21</f>
        <v>0</v>
      </c>
      <c r="C53" s="95">
        <f>SUM(B53:B53)*1.21</f>
        <v>0</v>
      </c>
      <c r="E53" s="84" t="s">
        <v>127</v>
      </c>
      <c r="F53" s="95">
        <f>Mezilesí!F34</f>
        <v>0</v>
      </c>
      <c r="G53" s="95">
        <f>SUM(F53:F53)*1.21</f>
        <v>0</v>
      </c>
    </row>
    <row r="54" spans="1:7" s="75" customFormat="1" ht="21" customHeight="1">
      <c r="A54" s="159" t="s">
        <v>128</v>
      </c>
      <c r="B54" s="95">
        <v>0</v>
      </c>
      <c r="C54" s="95">
        <f>SUM(B54:B54)*1.21</f>
        <v>0</v>
      </c>
      <c r="E54" s="159" t="s">
        <v>128</v>
      </c>
      <c r="F54" s="95">
        <f>Mezilesí!F23</f>
        <v>0</v>
      </c>
      <c r="G54" s="95">
        <f>SUM(F54:F54)*1.21</f>
        <v>0</v>
      </c>
    </row>
    <row r="55" spans="1:7" s="75" customFormat="1" ht="13.5" customHeight="1">
      <c r="A55" s="94" t="s">
        <v>62</v>
      </c>
      <c r="B55" s="95">
        <v>0</v>
      </c>
      <c r="C55" s="95">
        <f>SUM(B55:B55)*1.21</f>
        <v>0</v>
      </c>
      <c r="E55" s="94" t="s">
        <v>62</v>
      </c>
      <c r="F55" s="95">
        <f>Mezilesí!F47</f>
        <v>0</v>
      </c>
      <c r="G55" s="95">
        <f>SUM(F55:F55)*1.21</f>
        <v>0</v>
      </c>
    </row>
    <row r="56" spans="1:7" s="75" customFormat="1" ht="13.5" customHeight="1">
      <c r="A56" s="94" t="s">
        <v>63</v>
      </c>
      <c r="B56" s="95">
        <f>'Proseč u Pošné a'!F31</f>
        <v>0</v>
      </c>
      <c r="C56" s="95">
        <f>SUM(B56:B56)*1.21</f>
        <v>0</v>
      </c>
      <c r="E56" s="94" t="s">
        <v>63</v>
      </c>
      <c r="F56" s="95">
        <f>Mezilesí!F57</f>
        <v>0</v>
      </c>
      <c r="G56" s="95">
        <f>SUM(F56:F56)*1.21</f>
        <v>0</v>
      </c>
    </row>
    <row r="57" spans="1:7" s="75" customFormat="1" ht="13.5" customHeight="1">
      <c r="A57" s="96" t="s">
        <v>11</v>
      </c>
      <c r="B57" s="114">
        <f>SUM(B52:B56)</f>
        <v>0</v>
      </c>
      <c r="C57" s="98">
        <f>SUM(C52:C56)</f>
        <v>0</v>
      </c>
      <c r="E57" s="117" t="s">
        <v>11</v>
      </c>
      <c r="F57" s="97">
        <f>SUM(F52:F56)</f>
        <v>0</v>
      </c>
      <c r="G57" s="119">
        <f>SUM(G52:G56)</f>
        <v>0</v>
      </c>
    </row>
    <row r="58" spans="1:7" s="75" customFormat="1" ht="13.5" customHeight="1">
      <c r="A58" s="99"/>
      <c r="E58" s="116"/>
      <c r="F58" s="116"/>
      <c r="G58" s="116"/>
    </row>
    <row r="59" s="75" customFormat="1" ht="13.5" customHeight="1">
      <c r="A59" s="91" t="s">
        <v>109</v>
      </c>
    </row>
    <row r="60" spans="1:3" s="75" customFormat="1" ht="21" customHeight="1">
      <c r="A60" s="92" t="s">
        <v>60</v>
      </c>
      <c r="B60" s="93" t="s">
        <v>61</v>
      </c>
      <c r="C60" s="92" t="s">
        <v>59</v>
      </c>
    </row>
    <row r="61" spans="1:3" s="75" customFormat="1" ht="12.75" customHeight="1">
      <c r="A61" s="84" t="s">
        <v>135</v>
      </c>
      <c r="B61" s="144">
        <f>'Proseč u Pošné b'!F9</f>
        <v>0</v>
      </c>
      <c r="C61" s="95">
        <f>SUM(B61:B61)*1.21</f>
        <v>0</v>
      </c>
    </row>
    <row r="62" spans="1:3" s="75" customFormat="1" ht="21" customHeight="1">
      <c r="A62" s="84" t="s">
        <v>127</v>
      </c>
      <c r="B62" s="95">
        <f>'Proseč u Pošné b'!F25</f>
        <v>0</v>
      </c>
      <c r="C62" s="95">
        <f>SUM(B62:B62)*1.21</f>
        <v>0</v>
      </c>
    </row>
    <row r="63" spans="1:3" s="75" customFormat="1" ht="21" customHeight="1">
      <c r="A63" s="159" t="s">
        <v>128</v>
      </c>
      <c r="B63" s="95">
        <v>0</v>
      </c>
      <c r="C63" s="95">
        <f>SUM(B63:B63)*1.21</f>
        <v>0</v>
      </c>
    </row>
    <row r="64" spans="1:3" s="75" customFormat="1" ht="13.5" customHeight="1">
      <c r="A64" s="94" t="s">
        <v>62</v>
      </c>
      <c r="B64" s="112">
        <v>0</v>
      </c>
      <c r="C64" s="95">
        <f>SUM(B64:B64)*1.21</f>
        <v>0</v>
      </c>
    </row>
    <row r="65" spans="1:3" s="75" customFormat="1" ht="13.5" customHeight="1">
      <c r="A65" s="111" t="s">
        <v>63</v>
      </c>
      <c r="B65" s="112">
        <f>'Proseč u Pošné b'!F35</f>
        <v>0</v>
      </c>
      <c r="C65" s="112">
        <f>SUM(B65:B65)*1.21</f>
        <v>0</v>
      </c>
    </row>
    <row r="66" spans="1:3" s="75" customFormat="1" ht="15">
      <c r="A66" s="113" t="s">
        <v>11</v>
      </c>
      <c r="B66" s="114">
        <f>SUM(B61:B65)</f>
        <v>0</v>
      </c>
      <c r="C66" s="115">
        <f>SUM(C61:C65)</f>
        <v>0</v>
      </c>
    </row>
    <row r="67" spans="1:3" s="75" customFormat="1" ht="15">
      <c r="A67" s="102"/>
      <c r="B67" s="103"/>
      <c r="C67" s="105"/>
    </row>
    <row r="68" spans="1:3" s="75" customFormat="1" ht="13.5" customHeight="1">
      <c r="A68" s="27"/>
      <c r="B68" s="27"/>
      <c r="C68" s="27"/>
    </row>
    <row r="69" spans="1:5" s="75" customFormat="1" ht="12.75">
      <c r="A69" s="91"/>
      <c r="B69" s="27"/>
      <c r="C69" s="27"/>
      <c r="D69" s="27"/>
      <c r="E69" s="27"/>
    </row>
    <row r="70" spans="1:5" s="75" customFormat="1" ht="12.75">
      <c r="A70" s="108"/>
      <c r="B70" s="109"/>
      <c r="C70" s="108"/>
      <c r="D70" s="27"/>
      <c r="E70" s="27"/>
    </row>
    <row r="71" spans="1:5" s="75" customFormat="1" ht="12.75">
      <c r="A71" s="91"/>
      <c r="B71" s="104"/>
      <c r="C71" s="104"/>
      <c r="D71" s="27"/>
      <c r="E71" s="27"/>
    </row>
    <row r="72" spans="1:5" s="75" customFormat="1" ht="12.75">
      <c r="A72" s="91"/>
      <c r="B72" s="104"/>
      <c r="C72" s="104"/>
      <c r="D72" s="27"/>
      <c r="E72" s="27"/>
    </row>
    <row r="73" spans="1:5" s="75" customFormat="1" ht="15">
      <c r="A73" s="102"/>
      <c r="B73" s="103"/>
      <c r="C73" s="105"/>
      <c r="D73" s="27"/>
      <c r="E73" s="27"/>
    </row>
    <row r="74" spans="1:5" ht="12.75">
      <c r="A74" s="45"/>
      <c r="B74" s="45"/>
      <c r="C74" s="45"/>
      <c r="D74" s="45"/>
      <c r="E74" s="45"/>
    </row>
    <row r="75" spans="1:5" ht="12.75">
      <c r="A75" s="45"/>
      <c r="B75" s="45"/>
      <c r="C75" s="45"/>
      <c r="D75" s="45"/>
      <c r="E75" s="45"/>
    </row>
    <row r="76" spans="1:5" ht="12.75">
      <c r="A76" s="45"/>
      <c r="B76" s="45"/>
      <c r="C76" s="45"/>
      <c r="D76" s="45"/>
      <c r="E76" s="45"/>
    </row>
    <row r="77" spans="1:5" ht="12.75">
      <c r="A77" s="45"/>
      <c r="B77" s="45"/>
      <c r="C77" s="45"/>
      <c r="D77" s="45"/>
      <c r="E77" s="45"/>
    </row>
  </sheetData>
  <sheetProtection selectLockedCells="1" selectUnlockedCells="1"/>
  <mergeCells count="9">
    <mergeCell ref="A3:C4"/>
    <mergeCell ref="E16:G16"/>
    <mergeCell ref="E17:G17"/>
    <mergeCell ref="E18:G18"/>
    <mergeCell ref="E19:G20"/>
    <mergeCell ref="A16:C16"/>
    <mergeCell ref="A17:C17"/>
    <mergeCell ref="A18:C18"/>
    <mergeCell ref="A19:C20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53"/>
  <sheetViews>
    <sheetView view="pageLayout" zoomScale="70" zoomScaleNormal="90" zoomScalePageLayoutView="70" workbookViewId="0" topLeftCell="A19">
      <selection activeCell="D22" sqref="D22"/>
    </sheetView>
  </sheetViews>
  <sheetFormatPr defaultColWidth="11.57421875" defaultRowHeight="12.75"/>
  <cols>
    <col min="1" max="1" width="18.421875" style="123" customWidth="1"/>
    <col min="2" max="2" width="38.421875" style="123" customWidth="1"/>
    <col min="3" max="3" width="11.8515625" style="123" customWidth="1"/>
    <col min="4" max="4" width="44.421875" style="123" customWidth="1"/>
    <col min="5" max="16384" width="11.57421875" style="123" customWidth="1"/>
  </cols>
  <sheetData>
    <row r="1" spans="1:4" ht="27" customHeight="1">
      <c r="A1" s="257" t="s">
        <v>67</v>
      </c>
      <c r="B1" s="257"/>
      <c r="C1" s="257"/>
      <c r="D1" s="257"/>
    </row>
    <row r="2" spans="1:4" ht="25.5" customHeight="1">
      <c r="A2" s="124" t="s">
        <v>32</v>
      </c>
      <c r="D2" s="125"/>
    </row>
    <row r="3" spans="1:4" ht="25.5" customHeight="1">
      <c r="A3" s="123" t="s">
        <v>173</v>
      </c>
      <c r="D3" s="125"/>
    </row>
    <row r="4" spans="1:4" ht="25.5" customHeight="1">
      <c r="A4" s="126" t="s">
        <v>68</v>
      </c>
      <c r="B4" s="126" t="s">
        <v>69</v>
      </c>
      <c r="C4" s="126" t="s">
        <v>70</v>
      </c>
      <c r="D4" s="126" t="s">
        <v>7</v>
      </c>
    </row>
    <row r="5" spans="1:4" ht="25.5" customHeight="1">
      <c r="A5" s="127" t="s">
        <v>71</v>
      </c>
      <c r="B5" s="127" t="s">
        <v>72</v>
      </c>
      <c r="C5" s="127" t="s">
        <v>73</v>
      </c>
      <c r="D5" s="128"/>
    </row>
    <row r="6" spans="1:4" ht="38.25" customHeight="1">
      <c r="A6" s="127" t="s">
        <v>74</v>
      </c>
      <c r="B6" s="127" t="s">
        <v>75</v>
      </c>
      <c r="C6" s="127" t="s">
        <v>73</v>
      </c>
      <c r="D6" s="128" t="s">
        <v>176</v>
      </c>
    </row>
    <row r="7" spans="1:4" ht="25.5" customHeight="1">
      <c r="A7" s="127" t="s">
        <v>76</v>
      </c>
      <c r="B7" s="128" t="s">
        <v>77</v>
      </c>
      <c r="C7" s="127" t="s">
        <v>10</v>
      </c>
      <c r="D7" s="128" t="s">
        <v>116</v>
      </c>
    </row>
    <row r="8" spans="1:4" ht="25.5" customHeight="1">
      <c r="A8" s="129" t="s">
        <v>78</v>
      </c>
      <c r="B8" s="130" t="s">
        <v>79</v>
      </c>
      <c r="C8" s="131" t="s">
        <v>10</v>
      </c>
      <c r="D8" s="132" t="s">
        <v>80</v>
      </c>
    </row>
    <row r="9" spans="1:4" ht="25.5" customHeight="1">
      <c r="A9" s="127" t="s">
        <v>81</v>
      </c>
      <c r="B9" s="127" t="s">
        <v>119</v>
      </c>
      <c r="C9" s="127" t="s">
        <v>113</v>
      </c>
      <c r="D9" s="128" t="s">
        <v>82</v>
      </c>
    </row>
    <row r="10" spans="1:4" ht="25.5" customHeight="1">
      <c r="A10" s="131" t="s">
        <v>83</v>
      </c>
      <c r="B10" s="127" t="s">
        <v>84</v>
      </c>
      <c r="C10" s="127" t="s">
        <v>113</v>
      </c>
      <c r="D10" s="132" t="s">
        <v>85</v>
      </c>
    </row>
    <row r="11" spans="1:4" ht="25.5" customHeight="1">
      <c r="A11" s="131" t="s">
        <v>86</v>
      </c>
      <c r="B11" s="127" t="s">
        <v>123</v>
      </c>
      <c r="C11" s="127" t="s">
        <v>126</v>
      </c>
      <c r="D11" s="132"/>
    </row>
    <row r="12" spans="1:4" ht="25.5" customHeight="1">
      <c r="A12" s="131" t="s">
        <v>87</v>
      </c>
      <c r="B12" s="131" t="s">
        <v>117</v>
      </c>
      <c r="C12" s="131" t="s">
        <v>73</v>
      </c>
      <c r="D12" s="131"/>
    </row>
    <row r="13" spans="1:4" ht="25.5" customHeight="1">
      <c r="A13" s="194" t="s">
        <v>164</v>
      </c>
      <c r="B13" s="195" t="s">
        <v>165</v>
      </c>
      <c r="C13" s="194" t="s">
        <v>166</v>
      </c>
      <c r="D13" s="196" t="s">
        <v>174</v>
      </c>
    </row>
    <row r="14" spans="1:4" ht="25.5" customHeight="1">
      <c r="A14" s="131" t="s">
        <v>94</v>
      </c>
      <c r="B14" s="131" t="s">
        <v>118</v>
      </c>
      <c r="C14" s="131" t="s">
        <v>73</v>
      </c>
      <c r="D14" s="131"/>
    </row>
    <row r="15" spans="1:4" ht="25.5" customHeight="1">
      <c r="A15" s="133"/>
      <c r="D15" s="134"/>
    </row>
    <row r="16" spans="1:4" ht="25.5" customHeight="1">
      <c r="A16" s="143" t="s">
        <v>44</v>
      </c>
      <c r="B16" s="143"/>
      <c r="C16" s="143">
        <v>252</v>
      </c>
      <c r="D16" s="143" t="s">
        <v>10</v>
      </c>
    </row>
    <row r="17" spans="1:4" ht="9.75" customHeight="1">
      <c r="A17" s="135"/>
      <c r="B17" s="136"/>
      <c r="C17" s="135"/>
      <c r="D17" s="135"/>
    </row>
    <row r="18" spans="1:4" ht="25.5" customHeight="1">
      <c r="A18" s="124" t="s">
        <v>112</v>
      </c>
      <c r="D18" s="137"/>
    </row>
    <row r="19" spans="1:4" ht="25.5" customHeight="1">
      <c r="A19" s="258" t="s">
        <v>171</v>
      </c>
      <c r="B19" s="258"/>
      <c r="C19" s="258"/>
      <c r="D19" s="258"/>
    </row>
    <row r="20" spans="1:4" ht="25.5" customHeight="1">
      <c r="A20" s="126" t="s">
        <v>68</v>
      </c>
      <c r="B20" s="126" t="s">
        <v>69</v>
      </c>
      <c r="C20" s="126" t="s">
        <v>70</v>
      </c>
      <c r="D20" s="126" t="s">
        <v>7</v>
      </c>
    </row>
    <row r="21" spans="1:4" ht="25.5" customHeight="1">
      <c r="A21" s="127" t="s">
        <v>71</v>
      </c>
      <c r="B21" s="138" t="s">
        <v>72</v>
      </c>
      <c r="C21" s="127" t="s">
        <v>73</v>
      </c>
      <c r="D21" s="139"/>
    </row>
    <row r="22" spans="1:4" ht="38.25" customHeight="1">
      <c r="A22" s="127" t="s">
        <v>74</v>
      </c>
      <c r="B22" s="127" t="s">
        <v>75</v>
      </c>
      <c r="C22" s="127" t="s">
        <v>73</v>
      </c>
      <c r="D22" s="128" t="s">
        <v>176</v>
      </c>
    </row>
    <row r="23" spans="1:4" ht="25.5" customHeight="1">
      <c r="A23" s="127" t="s">
        <v>88</v>
      </c>
      <c r="B23" s="139" t="s">
        <v>77</v>
      </c>
      <c r="C23" s="127" t="s">
        <v>10</v>
      </c>
      <c r="D23" s="139" t="s">
        <v>168</v>
      </c>
    </row>
    <row r="24" spans="1:4" ht="25.5" customHeight="1">
      <c r="A24" s="127" t="s">
        <v>89</v>
      </c>
      <c r="B24" s="138" t="s">
        <v>120</v>
      </c>
      <c r="C24" s="127" t="s">
        <v>10</v>
      </c>
      <c r="D24" s="139"/>
    </row>
    <row r="25" spans="1:4" s="140" customFormat="1" ht="25.5" customHeight="1">
      <c r="A25" s="127" t="s">
        <v>92</v>
      </c>
      <c r="B25" s="138" t="s">
        <v>93</v>
      </c>
      <c r="C25" s="127" t="s">
        <v>10</v>
      </c>
      <c r="D25" s="139" t="s">
        <v>169</v>
      </c>
    </row>
    <row r="26" spans="1:4" s="140" customFormat="1" ht="25.5" customHeight="1">
      <c r="A26" s="127" t="s">
        <v>98</v>
      </c>
      <c r="B26" s="138" t="s">
        <v>121</v>
      </c>
      <c r="C26" s="127" t="s">
        <v>10</v>
      </c>
      <c r="D26" s="139" t="s">
        <v>95</v>
      </c>
    </row>
    <row r="27" spans="1:4" ht="25.5" customHeight="1">
      <c r="A27" s="127" t="s">
        <v>81</v>
      </c>
      <c r="B27" s="138" t="s">
        <v>96</v>
      </c>
      <c r="C27" s="127" t="s">
        <v>113</v>
      </c>
      <c r="D27" s="139" t="s">
        <v>97</v>
      </c>
    </row>
    <row r="28" spans="1:4" ht="25.5" customHeight="1">
      <c r="A28" s="131" t="s">
        <v>83</v>
      </c>
      <c r="B28" s="138" t="s">
        <v>84</v>
      </c>
      <c r="C28" s="127" t="s">
        <v>113</v>
      </c>
      <c r="D28" s="130" t="s">
        <v>85</v>
      </c>
    </row>
    <row r="29" spans="1:4" ht="25.5" customHeight="1">
      <c r="A29" s="131" t="s">
        <v>86</v>
      </c>
      <c r="B29" s="122" t="s">
        <v>124</v>
      </c>
      <c r="C29" s="127"/>
      <c r="D29" s="130"/>
    </row>
    <row r="30" spans="1:4" ht="25.5" customHeight="1">
      <c r="A30" s="131" t="s">
        <v>101</v>
      </c>
      <c r="B30" s="138" t="s">
        <v>99</v>
      </c>
      <c r="C30" s="127" t="s">
        <v>10</v>
      </c>
      <c r="D30" s="130" t="s">
        <v>100</v>
      </c>
    </row>
    <row r="31" spans="1:4" s="140" customFormat="1" ht="25.5" customHeight="1">
      <c r="A31" s="193" t="s">
        <v>103</v>
      </c>
      <c r="B31" s="193" t="s">
        <v>102</v>
      </c>
      <c r="C31" s="193" t="s">
        <v>10</v>
      </c>
      <c r="D31" s="193" t="s">
        <v>167</v>
      </c>
    </row>
    <row r="32" spans="1:4" s="140" customFormat="1" ht="25.5" customHeight="1">
      <c r="A32" s="194" t="s">
        <v>164</v>
      </c>
      <c r="B32" s="195" t="s">
        <v>165</v>
      </c>
      <c r="C32" s="194" t="s">
        <v>166</v>
      </c>
      <c r="D32" s="196" t="s">
        <v>170</v>
      </c>
    </row>
    <row r="33" s="140" customFormat="1" ht="25.5" customHeight="1">
      <c r="D33" s="197"/>
    </row>
    <row r="34" spans="1:4" ht="25.5" customHeight="1">
      <c r="A34" s="142" t="s">
        <v>114</v>
      </c>
      <c r="B34" s="142"/>
      <c r="C34" s="142">
        <v>260</v>
      </c>
      <c r="D34" s="198" t="s">
        <v>10</v>
      </c>
    </row>
    <row r="35" spans="1:4" ht="12" customHeight="1">
      <c r="A35" s="141"/>
      <c r="B35" s="140"/>
      <c r="C35" s="141"/>
      <c r="D35" s="141"/>
    </row>
    <row r="36" spans="1:4" ht="25.5" customHeight="1">
      <c r="A36" s="124" t="s">
        <v>172</v>
      </c>
      <c r="D36" s="137"/>
    </row>
    <row r="37" spans="1:4" ht="25.5" customHeight="1">
      <c r="A37" s="123" t="s">
        <v>125</v>
      </c>
      <c r="D37" s="137"/>
    </row>
    <row r="38" spans="1:4" ht="25.5" customHeight="1">
      <c r="A38" s="126" t="s">
        <v>68</v>
      </c>
      <c r="B38" s="126" t="s">
        <v>69</v>
      </c>
      <c r="C38" s="126" t="s">
        <v>70</v>
      </c>
      <c r="D38" s="126" t="s">
        <v>7</v>
      </c>
    </row>
    <row r="39" spans="1:4" ht="25.5" customHeight="1">
      <c r="A39" s="127" t="s">
        <v>71</v>
      </c>
      <c r="B39" s="138" t="s">
        <v>72</v>
      </c>
      <c r="C39" s="127" t="s">
        <v>73</v>
      </c>
      <c r="D39" s="139"/>
    </row>
    <row r="40" spans="1:4" ht="40.5" customHeight="1">
      <c r="A40" s="127" t="s">
        <v>74</v>
      </c>
      <c r="B40" s="127" t="s">
        <v>75</v>
      </c>
      <c r="C40" s="127" t="s">
        <v>73</v>
      </c>
      <c r="D40" s="128" t="s">
        <v>176</v>
      </c>
    </row>
    <row r="41" spans="1:4" ht="25.5" customHeight="1">
      <c r="A41" s="127" t="s">
        <v>88</v>
      </c>
      <c r="B41" s="139" t="s">
        <v>77</v>
      </c>
      <c r="C41" s="127" t="s">
        <v>10</v>
      </c>
      <c r="D41" s="139" t="s">
        <v>115</v>
      </c>
    </row>
    <row r="42" spans="1:4" ht="25.5" customHeight="1">
      <c r="A42" s="127" t="s">
        <v>89</v>
      </c>
      <c r="B42" s="138" t="s">
        <v>90</v>
      </c>
      <c r="C42" s="127" t="s">
        <v>10</v>
      </c>
      <c r="D42" s="139" t="s">
        <v>91</v>
      </c>
    </row>
    <row r="43" spans="1:4" ht="25.5" customHeight="1">
      <c r="A43" s="127" t="s">
        <v>92</v>
      </c>
      <c r="B43" s="138" t="s">
        <v>93</v>
      </c>
      <c r="C43" s="127" t="s">
        <v>10</v>
      </c>
      <c r="D43" s="139" t="s">
        <v>122</v>
      </c>
    </row>
    <row r="44" spans="1:4" ht="25.5" customHeight="1">
      <c r="A44" s="127" t="s">
        <v>98</v>
      </c>
      <c r="B44" s="138" t="s">
        <v>121</v>
      </c>
      <c r="C44" s="127" t="s">
        <v>10</v>
      </c>
      <c r="D44" s="139" t="s">
        <v>95</v>
      </c>
    </row>
    <row r="45" spans="1:4" ht="25.5" customHeight="1">
      <c r="A45" s="127" t="s">
        <v>81</v>
      </c>
      <c r="B45" s="138" t="s">
        <v>96</v>
      </c>
      <c r="C45" s="127" t="s">
        <v>113</v>
      </c>
      <c r="D45" s="139" t="s">
        <v>97</v>
      </c>
    </row>
    <row r="46" spans="1:4" ht="25.5" customHeight="1">
      <c r="A46" s="131" t="s">
        <v>83</v>
      </c>
      <c r="B46" s="138" t="s">
        <v>84</v>
      </c>
      <c r="C46" s="127" t="s">
        <v>113</v>
      </c>
      <c r="D46" s="130" t="s">
        <v>85</v>
      </c>
    </row>
    <row r="47" spans="1:4" ht="25.5" customHeight="1">
      <c r="A47" s="131" t="s">
        <v>86</v>
      </c>
      <c r="B47" s="122" t="s">
        <v>124</v>
      </c>
      <c r="C47" s="127"/>
      <c r="D47" s="130"/>
    </row>
    <row r="48" spans="1:4" ht="25.5" customHeight="1">
      <c r="A48" s="131" t="s">
        <v>101</v>
      </c>
      <c r="B48" s="138" t="s">
        <v>99</v>
      </c>
      <c r="C48" s="127" t="s">
        <v>10</v>
      </c>
      <c r="D48" s="130" t="s">
        <v>100</v>
      </c>
    </row>
    <row r="49" spans="1:4" ht="25.5" customHeight="1">
      <c r="A49" s="138" t="s">
        <v>103</v>
      </c>
      <c r="B49" s="138" t="s">
        <v>102</v>
      </c>
      <c r="C49" s="138" t="s">
        <v>10</v>
      </c>
      <c r="D49" s="193" t="s">
        <v>167</v>
      </c>
    </row>
    <row r="50" spans="1:4" ht="25.5" customHeight="1">
      <c r="A50" s="194" t="s">
        <v>164</v>
      </c>
      <c r="B50" s="195" t="s">
        <v>165</v>
      </c>
      <c r="C50" s="194" t="s">
        <v>166</v>
      </c>
      <c r="D50" s="196" t="s">
        <v>170</v>
      </c>
    </row>
    <row r="51" spans="1:4" ht="12.75" customHeight="1">
      <c r="A51" s="140"/>
      <c r="B51" s="140"/>
      <c r="C51" s="140"/>
      <c r="D51" s="140"/>
    </row>
    <row r="52" spans="1:4" ht="25.5" customHeight="1">
      <c r="A52" s="142" t="s">
        <v>175</v>
      </c>
      <c r="B52" s="142"/>
      <c r="C52" s="142">
        <v>86</v>
      </c>
      <c r="D52" s="142" t="s">
        <v>10</v>
      </c>
    </row>
    <row r="53" spans="1:4" ht="26.25" customHeight="1">
      <c r="A53" s="141"/>
      <c r="B53" s="140"/>
      <c r="C53" s="141"/>
      <c r="D53" s="141"/>
    </row>
  </sheetData>
  <sheetProtection selectLockedCells="1" selectUnlockedCells="1"/>
  <mergeCells count="2">
    <mergeCell ref="A1:D1"/>
    <mergeCell ref="A19:D19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Roman,Obyčejné"&amp;12&amp;A&amp;Rúnor 2013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view="pageLayout" zoomScaleNormal="90" workbookViewId="0" topLeftCell="A1">
      <selection activeCell="A8" sqref="A8:B8"/>
    </sheetView>
  </sheetViews>
  <sheetFormatPr defaultColWidth="9.140625" defaultRowHeight="12.75"/>
  <cols>
    <col min="1" max="1" width="24.421875" style="0" customWidth="1"/>
    <col min="2" max="2" width="34.7109375" style="0" customWidth="1"/>
    <col min="3" max="3" width="4.28125" style="0" customWidth="1"/>
    <col min="4" max="5" width="9.57421875" style="0" customWidth="1"/>
    <col min="6" max="6" width="15.7109375" style="1" customWidth="1"/>
    <col min="7" max="7" width="33.28125" style="0" customWidth="1"/>
  </cols>
  <sheetData>
    <row r="1" spans="1:7" ht="18">
      <c r="A1" s="2" t="s">
        <v>19</v>
      </c>
      <c r="C1" s="3"/>
      <c r="D1" s="3"/>
      <c r="E1" s="3"/>
      <c r="F1" s="3"/>
      <c r="G1" s="3" t="s">
        <v>1</v>
      </c>
    </row>
    <row r="2" spans="1:7" ht="27.75" customHeight="1">
      <c r="A2" s="213" t="s">
        <v>154</v>
      </c>
      <c r="B2" s="213"/>
      <c r="C2" s="213"/>
      <c r="D2" s="213"/>
      <c r="E2" s="213"/>
      <c r="F2" s="213"/>
      <c r="G2" s="213"/>
    </row>
    <row r="3" spans="1:7" ht="14.25">
      <c r="A3" s="68" t="s">
        <v>153</v>
      </c>
      <c r="B3" s="4"/>
      <c r="C3" s="4"/>
      <c r="D3" s="4"/>
      <c r="E3" s="4"/>
      <c r="F3" s="5"/>
      <c r="G3" s="4"/>
    </row>
    <row r="4" spans="1:7" ht="14.25">
      <c r="A4" s="68"/>
      <c r="B4" s="4"/>
      <c r="C4" s="4"/>
      <c r="D4" s="4"/>
      <c r="E4" s="4"/>
      <c r="F4" s="5"/>
      <c r="G4" s="4"/>
    </row>
    <row r="5" spans="1:7" ht="15.75">
      <c r="A5" s="6" t="s">
        <v>135</v>
      </c>
      <c r="B5" s="4"/>
      <c r="C5" s="4"/>
      <c r="D5" s="4"/>
      <c r="E5" s="4"/>
      <c r="F5" s="5"/>
      <c r="G5" s="4"/>
    </row>
    <row r="6" spans="1:7" ht="12.75">
      <c r="A6" s="201" t="s">
        <v>136</v>
      </c>
      <c r="B6" s="201"/>
      <c r="C6" s="146" t="s">
        <v>3</v>
      </c>
      <c r="D6" s="146" t="s">
        <v>4</v>
      </c>
      <c r="E6" s="145" t="s">
        <v>5</v>
      </c>
      <c r="F6" s="147" t="s">
        <v>6</v>
      </c>
      <c r="G6" s="153" t="s">
        <v>7</v>
      </c>
    </row>
    <row r="7" spans="1:7" ht="12.75">
      <c r="A7" s="202" t="s">
        <v>137</v>
      </c>
      <c r="B7" s="203"/>
      <c r="C7" s="180" t="s">
        <v>162</v>
      </c>
      <c r="D7" s="181" t="s">
        <v>162</v>
      </c>
      <c r="E7" s="182" t="s">
        <v>162</v>
      </c>
      <c r="F7" s="186">
        <v>0</v>
      </c>
      <c r="G7" s="187" t="s">
        <v>185</v>
      </c>
    </row>
    <row r="8" spans="1:7" ht="12.75">
      <c r="A8" s="204" t="s">
        <v>138</v>
      </c>
      <c r="B8" s="205"/>
      <c r="C8" s="183" t="s">
        <v>162</v>
      </c>
      <c r="D8" s="184" t="s">
        <v>162</v>
      </c>
      <c r="E8" s="185" t="s">
        <v>162</v>
      </c>
      <c r="F8" s="172">
        <v>0</v>
      </c>
      <c r="G8" s="187" t="s">
        <v>185</v>
      </c>
    </row>
    <row r="9" spans="1:7" ht="13.5">
      <c r="A9" s="202" t="s">
        <v>177</v>
      </c>
      <c r="B9" s="206"/>
      <c r="C9" s="192" t="s">
        <v>163</v>
      </c>
      <c r="D9" s="189">
        <v>5630</v>
      </c>
      <c r="E9" s="190"/>
      <c r="F9" s="176">
        <f>D9*E9</f>
        <v>0</v>
      </c>
      <c r="G9" s="191" t="s">
        <v>185</v>
      </c>
    </row>
    <row r="10" spans="1:7" ht="13.5">
      <c r="A10" s="70"/>
      <c r="B10" s="70"/>
      <c r="C10" s="149"/>
      <c r="D10" s="149"/>
      <c r="E10" s="149"/>
      <c r="F10" s="150"/>
      <c r="G10" s="149"/>
    </row>
    <row r="11" spans="1:7" ht="15">
      <c r="A11" s="34" t="s">
        <v>139</v>
      </c>
      <c r="B11" s="35"/>
      <c r="C11" s="34"/>
      <c r="D11" s="36"/>
      <c r="E11" s="35"/>
      <c r="F11" s="37">
        <f>SUM(F7:F9)</f>
        <v>0</v>
      </c>
      <c r="G11" s="38" t="s">
        <v>15</v>
      </c>
    </row>
    <row r="12" spans="1:7" ht="14.25">
      <c r="A12" s="3"/>
      <c r="B12" s="4"/>
      <c r="C12" s="4"/>
      <c r="D12" s="4"/>
      <c r="E12" s="4"/>
      <c r="F12" s="5"/>
      <c r="G12" s="4"/>
    </row>
    <row r="13" spans="1:7" ht="15">
      <c r="A13" s="6" t="s">
        <v>2</v>
      </c>
      <c r="B13" s="7"/>
      <c r="C13" s="7"/>
      <c r="D13" s="7"/>
      <c r="E13" s="7"/>
      <c r="F13" s="8"/>
      <c r="G13" s="7"/>
    </row>
    <row r="14" spans="1:7" ht="12.75">
      <c r="A14" s="207" t="s">
        <v>147</v>
      </c>
      <c r="B14" s="207"/>
      <c r="C14" s="9" t="s">
        <v>3</v>
      </c>
      <c r="D14" s="9" t="s">
        <v>4</v>
      </c>
      <c r="E14" s="10" t="s">
        <v>5</v>
      </c>
      <c r="F14" s="11" t="s">
        <v>6</v>
      </c>
      <c r="G14" s="12" t="s">
        <v>7</v>
      </c>
    </row>
    <row r="15" spans="1:7" ht="12.75">
      <c r="A15" s="13" t="s">
        <v>20</v>
      </c>
      <c r="B15" s="10" t="s">
        <v>21</v>
      </c>
      <c r="C15" s="9" t="s">
        <v>10</v>
      </c>
      <c r="D15" s="9">
        <v>3</v>
      </c>
      <c r="E15" s="101"/>
      <c r="F15" s="11">
        <f>E15*D15</f>
        <v>0</v>
      </c>
      <c r="G15" s="14"/>
    </row>
    <row r="16" spans="1:7" ht="12.75">
      <c r="A16" s="13" t="s">
        <v>22</v>
      </c>
      <c r="B16" s="10" t="s">
        <v>23</v>
      </c>
      <c r="C16" s="9" t="s">
        <v>10</v>
      </c>
      <c r="D16" s="9">
        <v>3</v>
      </c>
      <c r="E16" s="101"/>
      <c r="F16" s="11">
        <f>E16*D16</f>
        <v>0</v>
      </c>
      <c r="G16" s="14"/>
    </row>
    <row r="17" spans="1:7" ht="12.75">
      <c r="A17" s="13" t="s">
        <v>24</v>
      </c>
      <c r="B17" s="10" t="s">
        <v>25</v>
      </c>
      <c r="C17" s="9" t="s">
        <v>10</v>
      </c>
      <c r="D17" s="9">
        <v>4</v>
      </c>
      <c r="E17" s="101"/>
      <c r="F17" s="11">
        <f>E17*D17</f>
        <v>0</v>
      </c>
      <c r="G17" s="14"/>
    </row>
    <row r="18" spans="1:7" ht="12.75">
      <c r="A18" s="13" t="s">
        <v>8</v>
      </c>
      <c r="B18" s="10" t="s">
        <v>9</v>
      </c>
      <c r="C18" s="9" t="s">
        <v>10</v>
      </c>
      <c r="D18" s="9">
        <v>5</v>
      </c>
      <c r="E18" s="101"/>
      <c r="F18" s="11">
        <f>E18*D18</f>
        <v>0</v>
      </c>
      <c r="G18" s="14"/>
    </row>
    <row r="19" spans="1:7" ht="12.75">
      <c r="A19" s="13" t="s">
        <v>26</v>
      </c>
      <c r="B19" s="10" t="s">
        <v>27</v>
      </c>
      <c r="C19" s="9" t="s">
        <v>10</v>
      </c>
      <c r="D19" s="9">
        <v>4</v>
      </c>
      <c r="E19" s="101"/>
      <c r="F19" s="11">
        <f>E19*D19</f>
        <v>0</v>
      </c>
      <c r="G19" s="14"/>
    </row>
    <row r="20" spans="1:7" ht="12.75" customHeight="1">
      <c r="A20" s="15"/>
      <c r="B20" s="12" t="s">
        <v>11</v>
      </c>
      <c r="C20" s="9"/>
      <c r="D20" s="16">
        <f>SUM(D15:D19)</f>
        <v>19</v>
      </c>
      <c r="E20" s="11"/>
      <c r="F20" s="100">
        <f>SUM(F15:F19)</f>
        <v>0</v>
      </c>
      <c r="G20" s="17"/>
    </row>
    <row r="21" spans="1:7" ht="12.75">
      <c r="A21" s="19"/>
      <c r="B21" s="20"/>
      <c r="C21" s="15"/>
      <c r="D21" s="21"/>
      <c r="E21" s="22"/>
      <c r="F21" s="23"/>
      <c r="G21" s="24"/>
    </row>
    <row r="22" spans="1:7" ht="12.75">
      <c r="A22" s="207" t="s">
        <v>12</v>
      </c>
      <c r="B22" s="207"/>
      <c r="C22" s="9" t="s">
        <v>3</v>
      </c>
      <c r="D22" s="9" t="s">
        <v>4</v>
      </c>
      <c r="E22" s="10" t="s">
        <v>5</v>
      </c>
      <c r="F22" s="11" t="s">
        <v>6</v>
      </c>
      <c r="G22" s="12" t="s">
        <v>7</v>
      </c>
    </row>
    <row r="23" spans="1:7" ht="12.75">
      <c r="A23" s="208" t="s">
        <v>145</v>
      </c>
      <c r="B23" s="208"/>
      <c r="C23" s="9" t="s">
        <v>10</v>
      </c>
      <c r="D23" s="9">
        <f>D20</f>
        <v>19</v>
      </c>
      <c r="E23" s="101"/>
      <c r="F23" s="11">
        <f>E23*D23</f>
        <v>0</v>
      </c>
      <c r="G23" s="14" t="s">
        <v>13</v>
      </c>
    </row>
    <row r="24" spans="1:7" ht="12.75">
      <c r="A24" s="15"/>
      <c r="B24" s="12" t="s">
        <v>11</v>
      </c>
      <c r="C24" s="9"/>
      <c r="D24" s="16">
        <f>SUM(D23)</f>
        <v>19</v>
      </c>
      <c r="E24" s="10"/>
      <c r="F24" s="100">
        <f>SUM(F23:F23)</f>
        <v>0</v>
      </c>
      <c r="G24" s="17"/>
    </row>
    <row r="25" spans="1:7" ht="12.75">
      <c r="A25" s="26"/>
      <c r="B25" s="27"/>
      <c r="C25" s="28"/>
      <c r="D25" s="29"/>
      <c r="E25" s="30"/>
      <c r="F25" s="31"/>
      <c r="G25" s="32"/>
    </row>
    <row r="26" spans="1:7" ht="15">
      <c r="A26" s="34" t="s">
        <v>14</v>
      </c>
      <c r="B26" s="35"/>
      <c r="C26" s="34"/>
      <c r="D26" s="36"/>
      <c r="E26" s="35"/>
      <c r="F26" s="37">
        <f>F20+F24</f>
        <v>0</v>
      </c>
      <c r="G26" s="38" t="s">
        <v>15</v>
      </c>
    </row>
    <row r="27" spans="1:7" ht="15">
      <c r="A27" s="39"/>
      <c r="B27" s="40"/>
      <c r="C27" s="39"/>
      <c r="D27" s="41"/>
      <c r="E27" s="40"/>
      <c r="F27" s="42"/>
      <c r="G27" s="43"/>
    </row>
    <row r="28" spans="1:7" ht="15">
      <c r="A28" s="6" t="s">
        <v>28</v>
      </c>
      <c r="B28" s="7"/>
      <c r="C28" s="7"/>
      <c r="D28" s="7"/>
      <c r="E28" s="7"/>
      <c r="F28" s="8"/>
      <c r="G28" s="7"/>
    </row>
    <row r="29" spans="1:7" ht="12.75">
      <c r="A29" s="207" t="s">
        <v>161</v>
      </c>
      <c r="B29" s="207"/>
      <c r="C29" s="9" t="s">
        <v>3</v>
      </c>
      <c r="D29" s="9" t="s">
        <v>4</v>
      </c>
      <c r="E29" s="10" t="s">
        <v>5</v>
      </c>
      <c r="F29" s="11" t="s">
        <v>6</v>
      </c>
      <c r="G29" s="12" t="s">
        <v>7</v>
      </c>
    </row>
    <row r="30" spans="1:7" ht="12.75">
      <c r="A30" s="69"/>
      <c r="B30" s="10" t="s">
        <v>29</v>
      </c>
      <c r="C30" s="9" t="s">
        <v>10</v>
      </c>
      <c r="D30" s="9">
        <v>17</v>
      </c>
      <c r="E30" s="101"/>
      <c r="F30" s="11">
        <f>E30*D30</f>
        <v>0</v>
      </c>
      <c r="G30" s="14"/>
    </row>
    <row r="31" spans="1:7" ht="12.75">
      <c r="A31" s="69"/>
      <c r="B31" s="10" t="s">
        <v>30</v>
      </c>
      <c r="C31" s="9" t="s">
        <v>10</v>
      </c>
      <c r="D31" s="9">
        <v>10</v>
      </c>
      <c r="E31" s="101"/>
      <c r="F31" s="11">
        <f>E31*D31</f>
        <v>0</v>
      </c>
      <c r="G31" s="14"/>
    </row>
    <row r="32" spans="1:7" ht="12.75">
      <c r="A32" s="7"/>
      <c r="B32" s="12" t="s">
        <v>11</v>
      </c>
      <c r="C32" s="9"/>
      <c r="D32" s="16">
        <f>SUM(D30:D31)</f>
        <v>27</v>
      </c>
      <c r="E32" s="10"/>
      <c r="F32" s="100">
        <f>SUM(F30:F31)</f>
        <v>0</v>
      </c>
      <c r="G32" s="17"/>
    </row>
    <row r="33" spans="1:7" ht="12.75">
      <c r="A33" s="19"/>
      <c r="B33" s="20"/>
      <c r="C33" s="15"/>
      <c r="D33" s="21"/>
      <c r="E33" s="22"/>
      <c r="F33" s="23"/>
      <c r="G33" s="24"/>
    </row>
    <row r="34" spans="1:7" ht="12.75">
      <c r="A34" s="207" t="s">
        <v>12</v>
      </c>
      <c r="B34" s="207"/>
      <c r="C34" s="9" t="s">
        <v>3</v>
      </c>
      <c r="D34" s="9" t="s">
        <v>4</v>
      </c>
      <c r="E34" s="10" t="s">
        <v>5</v>
      </c>
      <c r="F34" s="11" t="s">
        <v>6</v>
      </c>
      <c r="G34" s="12" t="s">
        <v>7</v>
      </c>
    </row>
    <row r="35" spans="1:7" ht="12.75">
      <c r="A35" s="208" t="s">
        <v>145</v>
      </c>
      <c r="B35" s="208"/>
      <c r="C35" s="9" t="s">
        <v>10</v>
      </c>
      <c r="D35" s="9">
        <f>D32</f>
        <v>27</v>
      </c>
      <c r="E35" s="101"/>
      <c r="F35" s="11">
        <f>E35*D35</f>
        <v>0</v>
      </c>
      <c r="G35" s="14" t="s">
        <v>13</v>
      </c>
    </row>
    <row r="36" spans="1:7" ht="12.75">
      <c r="A36" s="7"/>
      <c r="B36" s="12" t="s">
        <v>11</v>
      </c>
      <c r="C36" s="9"/>
      <c r="D36" s="16">
        <f>SUM(D35)</f>
        <v>27</v>
      </c>
      <c r="E36" s="10"/>
      <c r="F36" s="100">
        <f>SUM(F35:F35)</f>
        <v>0</v>
      </c>
      <c r="G36" s="17"/>
    </row>
    <row r="37" spans="1:7" ht="12.75">
      <c r="A37" s="26"/>
      <c r="B37" s="27"/>
      <c r="C37" s="28"/>
      <c r="D37" s="29"/>
      <c r="E37" s="30"/>
      <c r="F37" s="31"/>
      <c r="G37" s="32"/>
    </row>
    <row r="38" spans="1:7" ht="15">
      <c r="A38" s="34" t="s">
        <v>31</v>
      </c>
      <c r="B38" s="35"/>
      <c r="C38" s="34"/>
      <c r="D38" s="36"/>
      <c r="E38" s="35"/>
      <c r="F38" s="37">
        <f>F32+F36</f>
        <v>0</v>
      </c>
      <c r="G38" s="38" t="s">
        <v>15</v>
      </c>
    </row>
    <row r="39" spans="1:7" ht="15">
      <c r="A39" s="39"/>
      <c r="B39" s="40"/>
      <c r="C39" s="39"/>
      <c r="D39" s="41"/>
      <c r="E39" s="40"/>
      <c r="F39" s="42"/>
      <c r="G39" s="43"/>
    </row>
    <row r="40" spans="1:7" ht="15">
      <c r="A40" s="6" t="s">
        <v>32</v>
      </c>
      <c r="B40" s="7"/>
      <c r="C40" s="7"/>
      <c r="D40" s="7"/>
      <c r="E40" s="70"/>
      <c r="F40" s="71"/>
      <c r="G40" s="72"/>
    </row>
    <row r="41" spans="1:7" ht="12.75">
      <c r="A41" s="207" t="s">
        <v>151</v>
      </c>
      <c r="B41" s="207"/>
      <c r="C41" s="9" t="s">
        <v>3</v>
      </c>
      <c r="D41" s="9" t="s">
        <v>4</v>
      </c>
      <c r="E41" s="10" t="s">
        <v>5</v>
      </c>
      <c r="F41" s="11" t="s">
        <v>6</v>
      </c>
      <c r="G41" s="12" t="s">
        <v>7</v>
      </c>
    </row>
    <row r="42" spans="1:7" ht="12.75">
      <c r="A42" s="73" t="s">
        <v>33</v>
      </c>
      <c r="B42" s="74" t="s">
        <v>34</v>
      </c>
      <c r="C42" s="9" t="s">
        <v>10</v>
      </c>
      <c r="D42" s="9">
        <v>24</v>
      </c>
      <c r="E42" s="101"/>
      <c r="F42" s="11">
        <f>E42*D42</f>
        <v>0</v>
      </c>
      <c r="G42" s="17"/>
    </row>
    <row r="43" spans="1:7" ht="12.75">
      <c r="A43" s="73" t="s">
        <v>35</v>
      </c>
      <c r="B43" s="74" t="s">
        <v>36</v>
      </c>
      <c r="C43" s="9" t="s">
        <v>10</v>
      </c>
      <c r="D43" s="9">
        <v>48</v>
      </c>
      <c r="E43" s="101"/>
      <c r="F43" s="11">
        <f>E43*D43</f>
        <v>0</v>
      </c>
      <c r="G43" s="17"/>
    </row>
    <row r="44" spans="1:7" ht="12.75">
      <c r="A44" s="73" t="s">
        <v>37</v>
      </c>
      <c r="B44" s="74" t="s">
        <v>38</v>
      </c>
      <c r="C44" s="9" t="s">
        <v>10</v>
      </c>
      <c r="D44" s="9">
        <v>60</v>
      </c>
      <c r="E44" s="101"/>
      <c r="F44" s="11">
        <f>E44*D44</f>
        <v>0</v>
      </c>
      <c r="G44" s="17"/>
    </row>
    <row r="45" spans="1:7" ht="12.75">
      <c r="A45" s="73" t="s">
        <v>39</v>
      </c>
      <c r="B45" s="74" t="s">
        <v>40</v>
      </c>
      <c r="C45" s="9" t="s">
        <v>10</v>
      </c>
      <c r="D45" s="9">
        <v>30</v>
      </c>
      <c r="E45" s="101"/>
      <c r="F45" s="11">
        <f>E45*D45</f>
        <v>0</v>
      </c>
      <c r="G45" s="17"/>
    </row>
    <row r="46" spans="1:7" ht="12.75">
      <c r="A46" s="73" t="s">
        <v>41</v>
      </c>
      <c r="B46" s="74" t="s">
        <v>42</v>
      </c>
      <c r="C46" s="9" t="s">
        <v>10</v>
      </c>
      <c r="D46" s="9">
        <v>24</v>
      </c>
      <c r="E46" s="101"/>
      <c r="F46" s="11">
        <f>E46*D46</f>
        <v>0</v>
      </c>
      <c r="G46" s="17"/>
    </row>
    <row r="47" spans="1:7" ht="12.75">
      <c r="A47" s="15"/>
      <c r="B47" s="12" t="s">
        <v>11</v>
      </c>
      <c r="C47" s="9"/>
      <c r="D47" s="16">
        <f>SUM(D42:D46)</f>
        <v>186</v>
      </c>
      <c r="E47" s="10"/>
      <c r="F47" s="100">
        <f>SUM(F42:F46)</f>
        <v>0</v>
      </c>
      <c r="G47" s="17"/>
    </row>
    <row r="48" spans="1:7" ht="12.75">
      <c r="A48" s="15"/>
      <c r="B48" s="20"/>
      <c r="C48" s="15"/>
      <c r="D48" s="21"/>
      <c r="E48" s="22"/>
      <c r="F48" s="23"/>
      <c r="G48" s="24"/>
    </row>
    <row r="49" spans="1:7" ht="12.75">
      <c r="A49" s="207" t="s">
        <v>12</v>
      </c>
      <c r="B49" s="207"/>
      <c r="C49" s="9" t="s">
        <v>3</v>
      </c>
      <c r="D49" s="9" t="s">
        <v>4</v>
      </c>
      <c r="E49" s="10" t="s">
        <v>5</v>
      </c>
      <c r="F49" s="11" t="s">
        <v>6</v>
      </c>
      <c r="G49" s="12" t="s">
        <v>7</v>
      </c>
    </row>
    <row r="50" spans="1:7" ht="12.75">
      <c r="A50" s="208" t="s">
        <v>146</v>
      </c>
      <c r="B50" s="208"/>
      <c r="C50" s="9" t="s">
        <v>10</v>
      </c>
      <c r="D50" s="9">
        <f>D47</f>
        <v>186</v>
      </c>
      <c r="E50" s="101"/>
      <c r="F50" s="11">
        <f>E50*D50</f>
        <v>0</v>
      </c>
      <c r="G50" s="14" t="s">
        <v>43</v>
      </c>
    </row>
    <row r="51" spans="1:7" ht="12.75">
      <c r="A51" s="7"/>
      <c r="B51" s="12" t="s">
        <v>11</v>
      </c>
      <c r="C51" s="9"/>
      <c r="D51" s="16">
        <f>D50</f>
        <v>186</v>
      </c>
      <c r="E51" s="10"/>
      <c r="F51" s="100">
        <f>SUM(F50:F50)</f>
        <v>0</v>
      </c>
      <c r="G51" s="17"/>
    </row>
    <row r="52" spans="1:7" ht="12.75">
      <c r="A52" s="75"/>
      <c r="B52" s="75"/>
      <c r="C52" s="75"/>
      <c r="D52" s="75"/>
      <c r="E52" s="75"/>
      <c r="F52" s="76"/>
      <c r="G52" s="75"/>
    </row>
    <row r="53" spans="1:7" ht="15">
      <c r="A53" s="34" t="s">
        <v>44</v>
      </c>
      <c r="B53" s="35"/>
      <c r="C53" s="34"/>
      <c r="D53" s="34"/>
      <c r="E53" s="34"/>
      <c r="F53" s="37">
        <f>F47+F51</f>
        <v>0</v>
      </c>
      <c r="G53" s="77" t="s">
        <v>15</v>
      </c>
    </row>
    <row r="54" spans="1:7" ht="15">
      <c r="A54" s="39"/>
      <c r="B54" s="40"/>
      <c r="C54" s="39"/>
      <c r="D54" s="39"/>
      <c r="E54" s="39"/>
      <c r="F54" s="42"/>
      <c r="G54" s="78"/>
    </row>
    <row r="55" spans="1:7" ht="15">
      <c r="A55" s="39" t="s">
        <v>16</v>
      </c>
      <c r="B55" s="47"/>
      <c r="C55" s="47"/>
      <c r="D55" s="48"/>
      <c r="E55" s="49"/>
      <c r="F55" s="50"/>
      <c r="G55" s="51"/>
    </row>
    <row r="56" spans="1:7" ht="12.75">
      <c r="A56" s="207" t="s">
        <v>140</v>
      </c>
      <c r="B56" s="207"/>
      <c r="C56" s="9" t="s">
        <v>3</v>
      </c>
      <c r="D56" s="9" t="s">
        <v>4</v>
      </c>
      <c r="E56" s="10" t="s">
        <v>5</v>
      </c>
      <c r="F56" s="11" t="s">
        <v>6</v>
      </c>
      <c r="G56" s="12" t="s">
        <v>7</v>
      </c>
    </row>
    <row r="57" spans="1:7" ht="13.5">
      <c r="A57" s="210" t="s">
        <v>134</v>
      </c>
      <c r="B57" s="212"/>
      <c r="C57" s="9" t="s">
        <v>163</v>
      </c>
      <c r="D57" s="9">
        <f>D9</f>
        <v>5630</v>
      </c>
      <c r="E57" s="10"/>
      <c r="F57" s="11">
        <f>D57*E57</f>
        <v>0</v>
      </c>
      <c r="G57" s="154" t="s">
        <v>141</v>
      </c>
    </row>
    <row r="58" spans="1:7" ht="12.75">
      <c r="A58" s="210" t="s">
        <v>129</v>
      </c>
      <c r="B58" s="211"/>
      <c r="C58" s="10" t="s">
        <v>10</v>
      </c>
      <c r="D58" s="9">
        <f>D24</f>
        <v>19</v>
      </c>
      <c r="E58" s="11"/>
      <c r="F58" s="11">
        <f>D58*E58</f>
        <v>0</v>
      </c>
      <c r="G58" s="53" t="s">
        <v>132</v>
      </c>
    </row>
    <row r="59" spans="1:7" ht="12.75">
      <c r="A59" s="210" t="s">
        <v>130</v>
      </c>
      <c r="B59" s="211"/>
      <c r="C59" s="10" t="s">
        <v>10</v>
      </c>
      <c r="D59" s="9">
        <f>D36</f>
        <v>27</v>
      </c>
      <c r="E59" s="11"/>
      <c r="F59" s="11">
        <f>D59*E59</f>
        <v>0</v>
      </c>
      <c r="G59" s="53" t="s">
        <v>132</v>
      </c>
    </row>
    <row r="60" spans="1:7" ht="12.75">
      <c r="A60" s="208" t="s">
        <v>131</v>
      </c>
      <c r="B60" s="209"/>
      <c r="C60" s="145" t="s">
        <v>10</v>
      </c>
      <c r="D60" s="146">
        <f>D51</f>
        <v>186</v>
      </c>
      <c r="E60" s="147"/>
      <c r="F60" s="147">
        <f>D60*E60</f>
        <v>0</v>
      </c>
      <c r="G60" s="148" t="s">
        <v>132</v>
      </c>
    </row>
    <row r="61" spans="1:7" ht="12.75">
      <c r="A61" s="22"/>
      <c r="B61" s="171" t="s">
        <v>11</v>
      </c>
      <c r="C61" s="171"/>
      <c r="D61" s="165">
        <f>SUM(D58:D60)</f>
        <v>232</v>
      </c>
      <c r="E61" s="172"/>
      <c r="F61" s="165">
        <f>SUM(F57:F60)</f>
        <v>0</v>
      </c>
      <c r="G61" s="173"/>
    </row>
    <row r="62" spans="1:7" ht="15">
      <c r="A62" s="28"/>
      <c r="B62" s="54"/>
      <c r="C62" s="28"/>
      <c r="D62" s="26"/>
      <c r="E62" s="55"/>
      <c r="F62" s="55"/>
      <c r="G62" s="56"/>
    </row>
    <row r="63" spans="1:7" ht="15">
      <c r="A63" s="34" t="s">
        <v>17</v>
      </c>
      <c r="B63" s="35"/>
      <c r="C63" s="34"/>
      <c r="D63" s="36"/>
      <c r="E63" s="35"/>
      <c r="F63" s="37">
        <f>F61</f>
        <v>0</v>
      </c>
      <c r="G63" s="38" t="s">
        <v>15</v>
      </c>
    </row>
    <row r="64" spans="1:7" ht="15">
      <c r="A64" s="39"/>
      <c r="B64" s="40"/>
      <c r="C64" s="39"/>
      <c r="D64" s="41"/>
      <c r="E64" s="58"/>
      <c r="F64" s="59"/>
      <c r="G64" s="43"/>
    </row>
    <row r="65" spans="1:7" ht="18">
      <c r="A65" s="60" t="s">
        <v>18</v>
      </c>
      <c r="B65" s="61"/>
      <c r="C65" s="62"/>
      <c r="D65" s="63"/>
      <c r="E65" s="64"/>
      <c r="F65" s="65">
        <f>F11+F63+F26+F53+F38</f>
        <v>0</v>
      </c>
      <c r="G65" s="66" t="s">
        <v>15</v>
      </c>
    </row>
    <row r="67" ht="12.75">
      <c r="A67" t="s">
        <v>133</v>
      </c>
    </row>
  </sheetData>
  <sheetProtection selectLockedCells="1" selectUnlockedCells="1"/>
  <mergeCells count="19">
    <mergeCell ref="A2:G2"/>
    <mergeCell ref="A60:B60"/>
    <mergeCell ref="A14:B14"/>
    <mergeCell ref="A22:B22"/>
    <mergeCell ref="A23:B23"/>
    <mergeCell ref="A29:B29"/>
    <mergeCell ref="A34:B34"/>
    <mergeCell ref="A35:B35"/>
    <mergeCell ref="A58:B58"/>
    <mergeCell ref="A59:B59"/>
    <mergeCell ref="A6:B6"/>
    <mergeCell ref="A7:B7"/>
    <mergeCell ref="A8:B8"/>
    <mergeCell ref="A9:B9"/>
    <mergeCell ref="A57:B57"/>
    <mergeCell ref="A41:B41"/>
    <mergeCell ref="A49:B49"/>
    <mergeCell ref="A50:B50"/>
    <mergeCell ref="A56:B56"/>
  </mergeCells>
  <printOptions/>
  <pageMargins left="0.7875" right="0.7875" top="0.9854166666666667" bottom="0.9847222222222223" header="0.49236111111111114" footer="0.49236111111111114"/>
  <pageSetup horizontalDpi="300" verticalDpi="300" orientation="landscape" paperSize="9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Normal="90" workbookViewId="0" topLeftCell="A10">
      <selection activeCell="F32" sqref="F32"/>
    </sheetView>
  </sheetViews>
  <sheetFormatPr defaultColWidth="9.140625" defaultRowHeight="12.75"/>
  <cols>
    <col min="1" max="1" width="28.140625" style="0" customWidth="1"/>
    <col min="2" max="2" width="31.421875" style="0" customWidth="1"/>
    <col min="3" max="3" width="4.28125" style="0" customWidth="1"/>
    <col min="4" max="4" width="10.28125" style="0" customWidth="1"/>
    <col min="5" max="5" width="10.57421875" style="0" customWidth="1"/>
    <col min="6" max="6" width="13.8515625" style="1" customWidth="1"/>
    <col min="7" max="7" width="32.140625" style="0" customWidth="1"/>
  </cols>
  <sheetData>
    <row r="1" spans="1:7" ht="18">
      <c r="A1" s="2" t="s">
        <v>45</v>
      </c>
      <c r="C1" s="3"/>
      <c r="D1" s="3"/>
      <c r="E1" s="3"/>
      <c r="F1" s="3"/>
      <c r="G1" s="3" t="s">
        <v>1</v>
      </c>
    </row>
    <row r="2" spans="1:7" ht="14.25">
      <c r="A2" s="3" t="s">
        <v>155</v>
      </c>
      <c r="B2" s="4"/>
      <c r="C2" s="4"/>
      <c r="D2" s="4"/>
      <c r="E2" s="4"/>
      <c r="F2" s="5"/>
      <c r="G2" s="4"/>
    </row>
    <row r="3" spans="1:7" ht="14.25">
      <c r="A3" s="68" t="s">
        <v>152</v>
      </c>
      <c r="B3" s="4"/>
      <c r="C3" s="4"/>
      <c r="D3" s="4"/>
      <c r="E3" s="4"/>
      <c r="F3" s="5"/>
      <c r="G3" s="4"/>
    </row>
    <row r="4" spans="1:7" ht="14.25">
      <c r="A4" s="68"/>
      <c r="B4" s="4"/>
      <c r="C4" s="4"/>
      <c r="D4" s="4"/>
      <c r="E4" s="4"/>
      <c r="F4" s="5"/>
      <c r="G4" s="4"/>
    </row>
    <row r="5" spans="1:7" ht="15.75">
      <c r="A5" s="6" t="s">
        <v>135</v>
      </c>
      <c r="B5" s="4"/>
      <c r="C5" s="4"/>
      <c r="D5" s="4"/>
      <c r="E5" s="4"/>
      <c r="F5" s="5"/>
      <c r="G5" s="4"/>
    </row>
    <row r="6" spans="1:7" ht="12.75">
      <c r="A6" s="201" t="s">
        <v>136</v>
      </c>
      <c r="B6" s="201"/>
      <c r="C6" s="146" t="s">
        <v>3</v>
      </c>
      <c r="D6" s="146" t="s">
        <v>4</v>
      </c>
      <c r="E6" s="145" t="s">
        <v>5</v>
      </c>
      <c r="F6" s="147" t="s">
        <v>6</v>
      </c>
      <c r="G6" s="153" t="s">
        <v>7</v>
      </c>
    </row>
    <row r="7" spans="1:7" ht="12.75">
      <c r="A7" s="202" t="s">
        <v>137</v>
      </c>
      <c r="B7" s="203"/>
      <c r="C7" s="180" t="s">
        <v>162</v>
      </c>
      <c r="D7" s="181" t="s">
        <v>162</v>
      </c>
      <c r="E7" s="182" t="s">
        <v>162</v>
      </c>
      <c r="F7" s="186">
        <v>0</v>
      </c>
      <c r="G7" s="187" t="s">
        <v>185</v>
      </c>
    </row>
    <row r="8" spans="1:7" ht="13.5">
      <c r="A8" s="202" t="s">
        <v>177</v>
      </c>
      <c r="B8" s="206"/>
      <c r="C8" s="192" t="s">
        <v>163</v>
      </c>
      <c r="D8" s="189">
        <v>1500</v>
      </c>
      <c r="E8" s="190"/>
      <c r="F8" s="176">
        <f>D8*E8</f>
        <v>0</v>
      </c>
      <c r="G8" s="191" t="s">
        <v>185</v>
      </c>
    </row>
    <row r="9" spans="1:7" ht="13.5">
      <c r="A9" s="70"/>
      <c r="B9" s="70"/>
      <c r="C9" s="149"/>
      <c r="D9" s="149"/>
      <c r="E9" s="149"/>
      <c r="F9" s="150"/>
      <c r="G9" s="149"/>
    </row>
    <row r="10" spans="1:7" ht="15">
      <c r="A10" s="34" t="s">
        <v>139</v>
      </c>
      <c r="B10" s="35"/>
      <c r="C10" s="34"/>
      <c r="D10" s="36"/>
      <c r="E10" s="35"/>
      <c r="F10" s="37">
        <f>SUM(F7:F8)</f>
        <v>0</v>
      </c>
      <c r="G10" s="38" t="s">
        <v>15</v>
      </c>
    </row>
    <row r="11" spans="1:7" ht="14.25">
      <c r="A11" s="3"/>
      <c r="B11" s="4"/>
      <c r="C11" s="4"/>
      <c r="D11" s="4"/>
      <c r="E11" s="4"/>
      <c r="F11" s="5"/>
      <c r="G11" s="4"/>
    </row>
    <row r="12" spans="1:7" ht="22.5" customHeight="1">
      <c r="A12" s="6" t="s">
        <v>28</v>
      </c>
      <c r="B12" s="7"/>
      <c r="C12" s="7"/>
      <c r="D12" s="7"/>
      <c r="E12" s="7"/>
      <c r="F12" s="8"/>
      <c r="G12" s="7"/>
    </row>
    <row r="13" spans="1:7" ht="12.75">
      <c r="A13" s="207" t="s">
        <v>161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69"/>
      <c r="B14" s="10" t="s">
        <v>29</v>
      </c>
      <c r="C14" s="9" t="s">
        <v>10</v>
      </c>
      <c r="D14" s="9">
        <v>39</v>
      </c>
      <c r="E14" s="101"/>
      <c r="F14" s="11">
        <f>E14*D14</f>
        <v>0</v>
      </c>
      <c r="G14" s="14"/>
    </row>
    <row r="15" spans="1:7" ht="12.75">
      <c r="A15" s="15"/>
      <c r="B15" s="12" t="s">
        <v>11</v>
      </c>
      <c r="C15" s="9"/>
      <c r="D15" s="16">
        <f>SUM(D14:D14)</f>
        <v>39</v>
      </c>
      <c r="E15" s="10"/>
      <c r="F15" s="100">
        <f>SUM(F14:F14)</f>
        <v>0</v>
      </c>
      <c r="G15" s="17"/>
    </row>
    <row r="16" spans="1:7" ht="12.75">
      <c r="A16" s="19"/>
      <c r="B16" s="20"/>
      <c r="C16" s="15"/>
      <c r="D16" s="21"/>
      <c r="E16" s="22"/>
      <c r="F16" s="23"/>
      <c r="G16" s="24"/>
    </row>
    <row r="17" spans="1:7" ht="9.75" customHeight="1">
      <c r="A17" s="207" t="s">
        <v>12</v>
      </c>
      <c r="B17" s="207"/>
      <c r="C17" s="9" t="s">
        <v>3</v>
      </c>
      <c r="D17" s="9" t="s">
        <v>4</v>
      </c>
      <c r="E17" s="10" t="s">
        <v>5</v>
      </c>
      <c r="F17" s="11" t="s">
        <v>6</v>
      </c>
      <c r="G17" s="12" t="s">
        <v>7</v>
      </c>
    </row>
    <row r="18" spans="1:7" ht="12.75">
      <c r="A18" s="208" t="s">
        <v>145</v>
      </c>
      <c r="B18" s="208"/>
      <c r="C18" s="9" t="s">
        <v>10</v>
      </c>
      <c r="D18" s="9">
        <f>D15</f>
        <v>39</v>
      </c>
      <c r="E18" s="101"/>
      <c r="F18" s="11">
        <f>E18*D18</f>
        <v>0</v>
      </c>
      <c r="G18" s="14" t="s">
        <v>13</v>
      </c>
    </row>
    <row r="19" spans="1:7" ht="12.75">
      <c r="A19" s="7"/>
      <c r="B19" s="12" t="s">
        <v>11</v>
      </c>
      <c r="C19" s="9"/>
      <c r="D19" s="16">
        <f>SUM(D18)</f>
        <v>39</v>
      </c>
      <c r="E19" s="10"/>
      <c r="F19" s="100">
        <f>SUM(F18:F18)</f>
        <v>0</v>
      </c>
      <c r="G19" s="17"/>
    </row>
    <row r="20" spans="1:7" ht="12.75">
      <c r="A20" s="26"/>
      <c r="B20" s="27"/>
      <c r="C20" s="28"/>
      <c r="D20" s="29"/>
      <c r="E20" s="30"/>
      <c r="F20" s="31"/>
      <c r="G20" s="32"/>
    </row>
    <row r="21" spans="1:7" ht="22.5" customHeight="1">
      <c r="A21" s="34" t="s">
        <v>31</v>
      </c>
      <c r="B21" s="35"/>
      <c r="C21" s="34"/>
      <c r="D21" s="36"/>
      <c r="E21" s="35"/>
      <c r="F21" s="37">
        <f>F15+F19</f>
        <v>0</v>
      </c>
      <c r="G21" s="38" t="s">
        <v>15</v>
      </c>
    </row>
    <row r="22" spans="1:7" ht="15">
      <c r="A22" s="39"/>
      <c r="B22" s="40"/>
      <c r="C22" s="39"/>
      <c r="D22" s="41"/>
      <c r="E22" s="40"/>
      <c r="F22" s="42"/>
      <c r="G22" s="43"/>
    </row>
    <row r="23" spans="1:7" ht="18.75" customHeight="1">
      <c r="A23" s="6" t="s">
        <v>32</v>
      </c>
      <c r="B23" s="7"/>
      <c r="C23" s="7"/>
      <c r="D23" s="7"/>
      <c r="E23" s="70"/>
      <c r="F23" s="71"/>
      <c r="G23" s="72"/>
    </row>
    <row r="24" spans="1:7" ht="12.75">
      <c r="A24" s="207" t="s">
        <v>151</v>
      </c>
      <c r="B24" s="207"/>
      <c r="C24" s="9" t="s">
        <v>3</v>
      </c>
      <c r="D24" s="9" t="s">
        <v>4</v>
      </c>
      <c r="E24" s="10" t="s">
        <v>5</v>
      </c>
      <c r="F24" s="11" t="s">
        <v>6</v>
      </c>
      <c r="G24" s="12" t="s">
        <v>7</v>
      </c>
    </row>
    <row r="25" spans="1:7" ht="12.75">
      <c r="A25" s="73" t="s">
        <v>35</v>
      </c>
      <c r="B25" s="90" t="s">
        <v>36</v>
      </c>
      <c r="C25" s="9" t="s">
        <v>10</v>
      </c>
      <c r="D25" s="9">
        <v>18</v>
      </c>
      <c r="E25" s="101"/>
      <c r="F25" s="11">
        <f>E25*D25</f>
        <v>0</v>
      </c>
      <c r="G25" s="17"/>
    </row>
    <row r="26" spans="1:7" ht="12.75">
      <c r="A26" s="15"/>
      <c r="B26" s="12" t="s">
        <v>11</v>
      </c>
      <c r="C26" s="9"/>
      <c r="D26" s="16">
        <f>SUM(D25:D25)</f>
        <v>18</v>
      </c>
      <c r="E26" s="10"/>
      <c r="F26" s="100">
        <f>SUM(F25:F25)</f>
        <v>0</v>
      </c>
      <c r="G26" s="17"/>
    </row>
    <row r="27" spans="1:7" ht="12.75">
      <c r="A27" s="15"/>
      <c r="B27" s="20"/>
      <c r="C27" s="15"/>
      <c r="D27" s="21"/>
      <c r="E27" s="22"/>
      <c r="F27" s="23"/>
      <c r="G27" s="24"/>
    </row>
    <row r="28" spans="1:7" ht="12.75">
      <c r="A28" s="207" t="s">
        <v>12</v>
      </c>
      <c r="B28" s="207"/>
      <c r="C28" s="9" t="s">
        <v>3</v>
      </c>
      <c r="D28" s="9" t="s">
        <v>4</v>
      </c>
      <c r="E28" s="10" t="s">
        <v>5</v>
      </c>
      <c r="F28" s="11" t="s">
        <v>6</v>
      </c>
      <c r="G28" s="12" t="s">
        <v>7</v>
      </c>
    </row>
    <row r="29" spans="1:7" ht="12.75">
      <c r="A29" s="208" t="s">
        <v>146</v>
      </c>
      <c r="B29" s="208"/>
      <c r="C29" s="9" t="s">
        <v>10</v>
      </c>
      <c r="D29" s="9">
        <f>D26</f>
        <v>18</v>
      </c>
      <c r="E29" s="101"/>
      <c r="F29" s="11">
        <f>E29*D29</f>
        <v>0</v>
      </c>
      <c r="G29" s="14" t="s">
        <v>43</v>
      </c>
    </row>
    <row r="30" spans="1:7" ht="12.75">
      <c r="A30" s="7"/>
      <c r="B30" s="12" t="s">
        <v>11</v>
      </c>
      <c r="C30" s="9"/>
      <c r="D30" s="16">
        <f>D29</f>
        <v>18</v>
      </c>
      <c r="E30" s="10"/>
      <c r="F30" s="100">
        <f>SUM(F29:F29)</f>
        <v>0</v>
      </c>
      <c r="G30" s="17"/>
    </row>
    <row r="31" spans="1:7" ht="12.75">
      <c r="A31" s="75"/>
      <c r="B31" s="75"/>
      <c r="C31" s="75"/>
      <c r="D31" s="75"/>
      <c r="E31" s="75"/>
      <c r="F31" s="76"/>
      <c r="G31" s="75"/>
    </row>
    <row r="32" spans="1:7" ht="15">
      <c r="A32" s="34" t="s">
        <v>44</v>
      </c>
      <c r="B32" s="35"/>
      <c r="C32" s="34"/>
      <c r="D32" s="34"/>
      <c r="E32" s="34"/>
      <c r="F32" s="37">
        <f>F26+F30</f>
        <v>0</v>
      </c>
      <c r="G32" s="77" t="s">
        <v>15</v>
      </c>
    </row>
    <row r="33" spans="1:7" ht="15">
      <c r="A33" s="39"/>
      <c r="B33" s="40"/>
      <c r="C33" s="39"/>
      <c r="D33" s="39"/>
      <c r="E33" s="39"/>
      <c r="F33" s="42"/>
      <c r="G33" s="78"/>
    </row>
    <row r="34" spans="1:7" ht="15">
      <c r="A34" s="39" t="s">
        <v>16</v>
      </c>
      <c r="B34" s="47"/>
      <c r="C34" s="47"/>
      <c r="D34" s="48"/>
      <c r="E34" s="49"/>
      <c r="F34" s="50"/>
      <c r="G34" s="51"/>
    </row>
    <row r="35" spans="1:7" ht="12.75">
      <c r="A35" s="207" t="s">
        <v>140</v>
      </c>
      <c r="B35" s="207"/>
      <c r="C35" s="9" t="s">
        <v>3</v>
      </c>
      <c r="D35" s="9" t="s">
        <v>4</v>
      </c>
      <c r="E35" s="10" t="s">
        <v>5</v>
      </c>
      <c r="F35" s="11" t="s">
        <v>6</v>
      </c>
      <c r="G35" s="12" t="s">
        <v>7</v>
      </c>
    </row>
    <row r="36" spans="1:7" ht="13.5">
      <c r="A36" s="210" t="s">
        <v>134</v>
      </c>
      <c r="B36" s="212"/>
      <c r="C36" s="9" t="s">
        <v>163</v>
      </c>
      <c r="D36" s="9">
        <f>D8</f>
        <v>1500</v>
      </c>
      <c r="E36" s="10"/>
      <c r="F36" s="11">
        <f>D36*E36</f>
        <v>0</v>
      </c>
      <c r="G36" s="154" t="s">
        <v>141</v>
      </c>
    </row>
    <row r="37" spans="1:7" ht="12.75">
      <c r="A37" s="210" t="s">
        <v>129</v>
      </c>
      <c r="B37" s="211"/>
      <c r="C37" s="10" t="s">
        <v>10</v>
      </c>
      <c r="D37" s="9">
        <v>0</v>
      </c>
      <c r="E37" s="11"/>
      <c r="F37" s="11">
        <f>D37*E37</f>
        <v>0</v>
      </c>
      <c r="G37" s="53" t="s">
        <v>132</v>
      </c>
    </row>
    <row r="38" spans="1:7" ht="12.75">
      <c r="A38" s="210" t="s">
        <v>130</v>
      </c>
      <c r="B38" s="211"/>
      <c r="C38" s="10" t="s">
        <v>10</v>
      </c>
      <c r="D38" s="9">
        <f>D19</f>
        <v>39</v>
      </c>
      <c r="E38" s="11"/>
      <c r="F38" s="11">
        <f>D38*E38</f>
        <v>0</v>
      </c>
      <c r="G38" s="53" t="s">
        <v>132</v>
      </c>
    </row>
    <row r="39" spans="1:7" ht="12.75">
      <c r="A39" s="208" t="s">
        <v>131</v>
      </c>
      <c r="B39" s="209"/>
      <c r="C39" s="145" t="s">
        <v>10</v>
      </c>
      <c r="D39" s="146">
        <f>D30</f>
        <v>18</v>
      </c>
      <c r="E39" s="147"/>
      <c r="F39" s="147">
        <f>D39*E39</f>
        <v>0</v>
      </c>
      <c r="G39" s="148" t="s">
        <v>132</v>
      </c>
    </row>
    <row r="40" spans="1:7" ht="12.75">
      <c r="A40" s="22"/>
      <c r="B40" s="171" t="s">
        <v>11</v>
      </c>
      <c r="C40" s="171"/>
      <c r="D40" s="167">
        <f>SUM(D37:D39)</f>
        <v>57</v>
      </c>
      <c r="E40" s="172"/>
      <c r="F40" s="165">
        <f>SUM(F36:F39)</f>
        <v>0</v>
      </c>
      <c r="G40" s="173"/>
    </row>
    <row r="41" spans="1:7" ht="15">
      <c r="A41" s="28"/>
      <c r="B41" s="54"/>
      <c r="C41" s="28"/>
      <c r="D41" s="26"/>
      <c r="E41" s="55"/>
      <c r="F41" s="55"/>
      <c r="G41" s="56"/>
    </row>
    <row r="42" spans="1:7" ht="15">
      <c r="A42" s="34" t="s">
        <v>17</v>
      </c>
      <c r="B42" s="35"/>
      <c r="C42" s="34"/>
      <c r="D42" s="36"/>
      <c r="E42" s="35"/>
      <c r="F42" s="37">
        <f>F40</f>
        <v>0</v>
      </c>
      <c r="G42" s="38" t="s">
        <v>15</v>
      </c>
    </row>
    <row r="43" spans="1:7" ht="15">
      <c r="A43" s="39"/>
      <c r="B43" s="40"/>
      <c r="C43" s="39"/>
      <c r="D43" s="41"/>
      <c r="E43" s="58"/>
      <c r="F43" s="59"/>
      <c r="G43" s="43"/>
    </row>
    <row r="44" spans="1:7" ht="18">
      <c r="A44" s="60" t="s">
        <v>18</v>
      </c>
      <c r="B44" s="61"/>
      <c r="C44" s="62"/>
      <c r="D44" s="63"/>
      <c r="E44" s="64"/>
      <c r="F44" s="65">
        <f>F10+F42+F32+F21</f>
        <v>0</v>
      </c>
      <c r="G44" s="66" t="s">
        <v>15</v>
      </c>
    </row>
    <row r="46" ht="12.75">
      <c r="A46" t="s">
        <v>133</v>
      </c>
    </row>
  </sheetData>
  <sheetProtection selectLockedCells="1" selectUnlockedCells="1"/>
  <mergeCells count="14">
    <mergeCell ref="A28:B28"/>
    <mergeCell ref="A29:B29"/>
    <mergeCell ref="A37:B37"/>
    <mergeCell ref="A38:B38"/>
    <mergeCell ref="A6:B6"/>
    <mergeCell ref="A7:B7"/>
    <mergeCell ref="A8:B8"/>
    <mergeCell ref="A36:B36"/>
    <mergeCell ref="A35:B35"/>
    <mergeCell ref="A39:B39"/>
    <mergeCell ref="A13:B13"/>
    <mergeCell ref="A17:B17"/>
    <mergeCell ref="A18:B18"/>
    <mergeCell ref="A24:B24"/>
  </mergeCells>
  <printOptions/>
  <pageMargins left="0.7875" right="0.7875" top="0.9854166666666667" bottom="0.9847222222222223" header="0.49236111111111114" footer="0.49236111111111114"/>
  <pageSetup horizontalDpi="300" verticalDpi="300" orientation="landscape" paperSize="9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zoomScaleNormal="90" workbookViewId="0" topLeftCell="A1">
      <selection activeCell="A7" sqref="A7:B7"/>
    </sheetView>
  </sheetViews>
  <sheetFormatPr defaultColWidth="9.140625" defaultRowHeight="12.75"/>
  <cols>
    <col min="1" max="1" width="28.140625" style="0" customWidth="1"/>
    <col min="2" max="2" width="34.7109375" style="0" customWidth="1"/>
    <col min="3" max="3" width="4.28125" style="0" customWidth="1"/>
    <col min="4" max="4" width="8.28125" style="0" customWidth="1"/>
    <col min="5" max="5" width="9.57421875" style="0" customWidth="1"/>
    <col min="6" max="6" width="13.8515625" style="1" customWidth="1"/>
    <col min="7" max="7" width="32.28125" style="0" customWidth="1"/>
  </cols>
  <sheetData>
    <row r="1" spans="1:7" ht="18">
      <c r="A1" s="2" t="s">
        <v>46</v>
      </c>
      <c r="C1" s="3"/>
      <c r="D1" s="3"/>
      <c r="E1" s="3"/>
      <c r="F1" s="3"/>
      <c r="G1" s="3" t="s">
        <v>1</v>
      </c>
    </row>
    <row r="2" spans="1:7" ht="14.25">
      <c r="A2" s="3" t="s">
        <v>156</v>
      </c>
      <c r="B2" s="4"/>
      <c r="C2" s="4"/>
      <c r="D2" s="4"/>
      <c r="E2" s="4"/>
      <c r="F2" s="5"/>
      <c r="G2" s="4"/>
    </row>
    <row r="3" spans="1:7" ht="14.25">
      <c r="A3" s="3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185</v>
      </c>
    </row>
    <row r="7" spans="1:7" ht="12.75">
      <c r="A7" s="204" t="s">
        <v>138</v>
      </c>
      <c r="B7" s="205"/>
      <c r="C7" s="183" t="s">
        <v>162</v>
      </c>
      <c r="D7" s="184" t="s">
        <v>162</v>
      </c>
      <c r="E7" s="185" t="s">
        <v>162</v>
      </c>
      <c r="F7" s="172">
        <v>0</v>
      </c>
      <c r="G7" s="188" t="s">
        <v>185</v>
      </c>
    </row>
    <row r="8" spans="1:7" ht="13.5">
      <c r="A8" s="202" t="s">
        <v>177</v>
      </c>
      <c r="B8" s="206"/>
      <c r="C8" s="192" t="s">
        <v>163</v>
      </c>
      <c r="D8" s="189">
        <v>660</v>
      </c>
      <c r="E8" s="190"/>
      <c r="F8" s="176">
        <f>D8*E8</f>
        <v>0</v>
      </c>
      <c r="G8" s="191" t="s">
        <v>185</v>
      </c>
    </row>
    <row r="9" spans="1:7" ht="13.5">
      <c r="A9" s="70"/>
      <c r="B9" s="70"/>
      <c r="C9" s="149"/>
      <c r="D9" s="149"/>
      <c r="E9" s="149"/>
      <c r="F9" s="150"/>
      <c r="G9" s="149"/>
    </row>
    <row r="10" spans="1:7" ht="15">
      <c r="A10" s="34" t="s">
        <v>139</v>
      </c>
      <c r="B10" s="35"/>
      <c r="C10" s="34"/>
      <c r="D10" s="36"/>
      <c r="E10" s="35"/>
      <c r="F10" s="37">
        <f>SUM(F6:F8)</f>
        <v>0</v>
      </c>
      <c r="G10" s="38" t="s">
        <v>15</v>
      </c>
    </row>
    <row r="11" spans="1:7" ht="14.25">
      <c r="A11" s="3"/>
      <c r="B11" s="4"/>
      <c r="C11" s="4"/>
      <c r="D11" s="4"/>
      <c r="E11" s="4"/>
      <c r="F11" s="5"/>
      <c r="G11" s="4"/>
    </row>
    <row r="12" spans="1:7" ht="15">
      <c r="A12" s="6" t="s">
        <v>28</v>
      </c>
      <c r="B12" s="7"/>
      <c r="C12" s="7"/>
      <c r="D12" s="7"/>
      <c r="E12" s="7"/>
      <c r="F12" s="8"/>
      <c r="G12" s="7"/>
    </row>
    <row r="13" spans="1:7" ht="12.75">
      <c r="A13" s="207" t="s">
        <v>161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69"/>
      <c r="B14" s="10" t="s">
        <v>30</v>
      </c>
      <c r="C14" s="9" t="s">
        <v>10</v>
      </c>
      <c r="D14" s="9">
        <v>21</v>
      </c>
      <c r="E14" s="101"/>
      <c r="F14" s="11">
        <f>E14*D14</f>
        <v>0</v>
      </c>
      <c r="G14" s="14"/>
    </row>
    <row r="15" spans="1:7" ht="12.75">
      <c r="A15" s="15"/>
      <c r="B15" s="12" t="s">
        <v>11</v>
      </c>
      <c r="C15" s="9"/>
      <c r="D15" s="16">
        <f>SUM(D14:D14)</f>
        <v>21</v>
      </c>
      <c r="E15" s="10"/>
      <c r="F15" s="100">
        <f>F14</f>
        <v>0</v>
      </c>
      <c r="G15" s="17"/>
    </row>
    <row r="16" spans="1:7" ht="12.75">
      <c r="A16" s="19"/>
      <c r="B16" s="20"/>
      <c r="C16" s="15"/>
      <c r="D16" s="21"/>
      <c r="E16" s="22"/>
      <c r="F16" s="23"/>
      <c r="G16" s="24"/>
    </row>
    <row r="17" spans="1:7" ht="12.75">
      <c r="A17" s="207" t="s">
        <v>12</v>
      </c>
      <c r="B17" s="207"/>
      <c r="C17" s="9" t="s">
        <v>3</v>
      </c>
      <c r="D17" s="9" t="s">
        <v>4</v>
      </c>
      <c r="E17" s="10" t="s">
        <v>5</v>
      </c>
      <c r="F17" s="11" t="s">
        <v>6</v>
      </c>
      <c r="G17" s="12" t="s">
        <v>7</v>
      </c>
    </row>
    <row r="18" spans="1:7" ht="12.75">
      <c r="A18" s="208" t="s">
        <v>145</v>
      </c>
      <c r="B18" s="208"/>
      <c r="C18" s="9" t="s">
        <v>10</v>
      </c>
      <c r="D18" s="9">
        <f>D15</f>
        <v>21</v>
      </c>
      <c r="E18" s="101"/>
      <c r="F18" s="11">
        <f>E18*D18</f>
        <v>0</v>
      </c>
      <c r="G18" s="14" t="s">
        <v>13</v>
      </c>
    </row>
    <row r="19" spans="1:7" ht="12.75">
      <c r="A19" s="15"/>
      <c r="B19" s="12" t="s">
        <v>11</v>
      </c>
      <c r="C19" s="9"/>
      <c r="D19" s="16">
        <f>SUM(D18)</f>
        <v>21</v>
      </c>
      <c r="E19" s="10"/>
      <c r="F19" s="100">
        <f>SUM(F18:F18)</f>
        <v>0</v>
      </c>
      <c r="G19" s="17"/>
    </row>
    <row r="20" spans="1:7" ht="12.75">
      <c r="A20" s="26"/>
      <c r="B20" s="27"/>
      <c r="C20" s="28"/>
      <c r="D20" s="29"/>
      <c r="E20" s="30"/>
      <c r="F20" s="31"/>
      <c r="G20" s="32"/>
    </row>
    <row r="21" spans="1:7" ht="15">
      <c r="A21" s="34" t="s">
        <v>31</v>
      </c>
      <c r="B21" s="35"/>
      <c r="C21" s="34"/>
      <c r="D21" s="36"/>
      <c r="E21" s="35"/>
      <c r="F21" s="37">
        <f>F15+F19</f>
        <v>0</v>
      </c>
      <c r="G21" s="38" t="s">
        <v>15</v>
      </c>
    </row>
    <row r="22" spans="1:7" ht="15">
      <c r="A22" s="39"/>
      <c r="B22" s="40"/>
      <c r="C22" s="39"/>
      <c r="D22" s="41"/>
      <c r="E22" s="40"/>
      <c r="F22" s="42"/>
      <c r="G22" s="43"/>
    </row>
    <row r="23" spans="1:7" ht="15">
      <c r="A23" s="39" t="s">
        <v>16</v>
      </c>
      <c r="B23" s="47"/>
      <c r="C23" s="47"/>
      <c r="D23" s="48"/>
      <c r="E23" s="49"/>
      <c r="F23" s="50"/>
      <c r="G23" s="51"/>
    </row>
    <row r="24" spans="1:7" ht="12.75">
      <c r="A24" s="207" t="s">
        <v>140</v>
      </c>
      <c r="B24" s="207"/>
      <c r="C24" s="9" t="s">
        <v>3</v>
      </c>
      <c r="D24" s="9" t="s">
        <v>4</v>
      </c>
      <c r="E24" s="10" t="s">
        <v>5</v>
      </c>
      <c r="F24" s="11" t="s">
        <v>6</v>
      </c>
      <c r="G24" s="12" t="s">
        <v>7</v>
      </c>
    </row>
    <row r="25" spans="1:7" ht="13.5">
      <c r="A25" s="210" t="s">
        <v>134</v>
      </c>
      <c r="B25" s="212"/>
      <c r="C25" s="9" t="s">
        <v>163</v>
      </c>
      <c r="D25" s="9">
        <f>D8</f>
        <v>660</v>
      </c>
      <c r="E25" s="10"/>
      <c r="F25" s="11">
        <f>D25*E25</f>
        <v>0</v>
      </c>
      <c r="G25" s="154" t="s">
        <v>141</v>
      </c>
    </row>
    <row r="26" spans="1:7" ht="12.75">
      <c r="A26" s="210" t="s">
        <v>129</v>
      </c>
      <c r="B26" s="211"/>
      <c r="C26" s="10" t="s">
        <v>10</v>
      </c>
      <c r="D26" s="9">
        <v>0</v>
      </c>
      <c r="E26" s="11"/>
      <c r="F26" s="11">
        <f>D26*E26</f>
        <v>0</v>
      </c>
      <c r="G26" s="53" t="s">
        <v>132</v>
      </c>
    </row>
    <row r="27" spans="1:7" ht="12.75">
      <c r="A27" s="210" t="s">
        <v>130</v>
      </c>
      <c r="B27" s="211"/>
      <c r="C27" s="10" t="s">
        <v>10</v>
      </c>
      <c r="D27" s="9">
        <f>D19</f>
        <v>21</v>
      </c>
      <c r="E27" s="11"/>
      <c r="F27" s="11">
        <f>D27*E27</f>
        <v>0</v>
      </c>
      <c r="G27" s="53" t="s">
        <v>132</v>
      </c>
    </row>
    <row r="28" spans="1:7" ht="12.75">
      <c r="A28" s="208" t="s">
        <v>131</v>
      </c>
      <c r="B28" s="209"/>
      <c r="C28" s="145" t="s">
        <v>10</v>
      </c>
      <c r="D28" s="146">
        <v>0</v>
      </c>
      <c r="E28" s="147"/>
      <c r="F28" s="147">
        <f>D28*E28</f>
        <v>0</v>
      </c>
      <c r="G28" s="148" t="s">
        <v>132</v>
      </c>
    </row>
    <row r="29" spans="1:7" ht="12.75">
      <c r="A29" s="22"/>
      <c r="B29" s="171" t="s">
        <v>11</v>
      </c>
      <c r="C29" s="171"/>
      <c r="D29" s="167">
        <f>SUM(D26:D28)</f>
        <v>21</v>
      </c>
      <c r="E29" s="172"/>
      <c r="F29" s="165">
        <f>SUM(F25:F28)</f>
        <v>0</v>
      </c>
      <c r="G29" s="173"/>
    </row>
    <row r="30" spans="1:7" ht="15">
      <c r="A30" s="28"/>
      <c r="B30" s="54"/>
      <c r="C30" s="28"/>
      <c r="D30" s="26"/>
      <c r="E30" s="55"/>
      <c r="F30" s="55"/>
      <c r="G30" s="56"/>
    </row>
    <row r="31" spans="1:7" ht="15">
      <c r="A31" s="34" t="s">
        <v>17</v>
      </c>
      <c r="B31" s="35"/>
      <c r="C31" s="34"/>
      <c r="D31" s="36"/>
      <c r="E31" s="35"/>
      <c r="F31" s="37">
        <f>F29</f>
        <v>0</v>
      </c>
      <c r="G31" s="38" t="s">
        <v>15</v>
      </c>
    </row>
    <row r="32" spans="1:7" ht="15">
      <c r="A32" s="39"/>
      <c r="B32" s="40"/>
      <c r="C32" s="39"/>
      <c r="D32" s="41"/>
      <c r="E32" s="58"/>
      <c r="F32" s="59"/>
      <c r="G32" s="43"/>
    </row>
    <row r="33" spans="1:7" ht="18">
      <c r="A33" s="60" t="s">
        <v>18</v>
      </c>
      <c r="B33" s="61"/>
      <c r="C33" s="62"/>
      <c r="D33" s="63"/>
      <c r="E33" s="64"/>
      <c r="F33" s="65">
        <f>F10+F31+F21</f>
        <v>0</v>
      </c>
      <c r="G33" s="66" t="s">
        <v>15</v>
      </c>
    </row>
    <row r="35" ht="12.75">
      <c r="A35" t="s">
        <v>133</v>
      </c>
    </row>
  </sheetData>
  <sheetProtection selectLockedCells="1" selectUnlockedCells="1"/>
  <mergeCells count="12">
    <mergeCell ref="A13:B13"/>
    <mergeCell ref="A17:B17"/>
    <mergeCell ref="A18:B18"/>
    <mergeCell ref="A24:B24"/>
    <mergeCell ref="A28:B28"/>
    <mergeCell ref="A26:B26"/>
    <mergeCell ref="A27:B27"/>
    <mergeCell ref="A5:B5"/>
    <mergeCell ref="A6:B6"/>
    <mergeCell ref="A7:B7"/>
    <mergeCell ref="A8:B8"/>
    <mergeCell ref="A25:B25"/>
  </mergeCells>
  <printOptions/>
  <pageMargins left="0.7875" right="0.7875" top="0.9854166666666667" bottom="0.9847222222222223" header="0.49236111111111114" footer="0.49236111111111114"/>
  <pageSetup fitToHeight="1" fitToWidth="1" horizontalDpi="300" verticalDpi="300" orientation="landscape" paperSize="9" scale="95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Layout" zoomScaleNormal="90" workbookViewId="0" topLeftCell="A1">
      <selection activeCell="F9" sqref="F9"/>
    </sheetView>
  </sheetViews>
  <sheetFormatPr defaultColWidth="9.140625" defaultRowHeight="12.75"/>
  <cols>
    <col min="1" max="1" width="28.140625" style="0" customWidth="1"/>
    <col min="2" max="2" width="28.28125" style="0" customWidth="1"/>
    <col min="3" max="3" width="4.28125" style="0" customWidth="1"/>
    <col min="5" max="5" width="9.57421875" style="0" customWidth="1"/>
    <col min="6" max="6" width="13.8515625" style="1" customWidth="1"/>
    <col min="7" max="7" width="32.28125" style="0" customWidth="1"/>
  </cols>
  <sheetData>
    <row r="1" spans="1:7" ht="18">
      <c r="A1" s="2" t="s">
        <v>105</v>
      </c>
      <c r="C1" s="3"/>
      <c r="D1" s="3"/>
      <c r="E1" s="3"/>
      <c r="F1" s="3"/>
      <c r="G1" s="3" t="s">
        <v>1</v>
      </c>
    </row>
    <row r="2" spans="1:7" ht="14.25">
      <c r="A2" s="3" t="s">
        <v>157</v>
      </c>
      <c r="B2" s="4"/>
      <c r="C2" s="4"/>
      <c r="D2" s="4"/>
      <c r="E2" s="4"/>
      <c r="F2" s="5"/>
      <c r="G2" s="4"/>
    </row>
    <row r="3" spans="1:7" ht="14.25">
      <c r="A3" s="3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185</v>
      </c>
    </row>
    <row r="7" spans="1:7" ht="13.5">
      <c r="A7" s="202" t="s">
        <v>177</v>
      </c>
      <c r="B7" s="206"/>
      <c r="C7" s="192" t="s">
        <v>163</v>
      </c>
      <c r="D7" s="189">
        <v>2050</v>
      </c>
      <c r="E7" s="190"/>
      <c r="F7" s="176">
        <f>D7*E7</f>
        <v>0</v>
      </c>
      <c r="G7" s="191" t="s">
        <v>185</v>
      </c>
    </row>
    <row r="8" spans="1:7" ht="13.5">
      <c r="A8" s="70"/>
      <c r="B8" s="70"/>
      <c r="C8" s="149"/>
      <c r="D8" s="149"/>
      <c r="E8" s="149"/>
      <c r="F8" s="150"/>
      <c r="G8" s="149"/>
    </row>
    <row r="9" spans="1:7" ht="15">
      <c r="A9" s="34" t="s">
        <v>139</v>
      </c>
      <c r="B9" s="35"/>
      <c r="C9" s="34"/>
      <c r="D9" s="36"/>
      <c r="E9" s="35"/>
      <c r="F9" s="37">
        <f>SUM(F6:F7)</f>
        <v>0</v>
      </c>
      <c r="G9" s="38" t="s">
        <v>15</v>
      </c>
    </row>
    <row r="10" spans="1:7" ht="14.25">
      <c r="A10" s="3"/>
      <c r="B10" s="4"/>
      <c r="C10" s="4"/>
      <c r="D10" s="4"/>
      <c r="E10" s="4"/>
      <c r="F10" s="5"/>
      <c r="G10" s="4"/>
    </row>
    <row r="11" spans="1:7" ht="14.25">
      <c r="A11" s="3"/>
      <c r="B11" s="4"/>
      <c r="C11" s="4"/>
      <c r="D11" s="4"/>
      <c r="E11" s="4"/>
      <c r="F11" s="5"/>
      <c r="G11" s="4"/>
    </row>
    <row r="12" spans="1:7" ht="15">
      <c r="A12" s="6" t="s">
        <v>28</v>
      </c>
      <c r="B12" s="7"/>
      <c r="C12" s="7"/>
      <c r="D12" s="7"/>
      <c r="E12" s="7"/>
      <c r="F12" s="8"/>
      <c r="G12" s="7"/>
    </row>
    <row r="13" spans="1:7" ht="12.75">
      <c r="A13" s="207" t="s">
        <v>161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69"/>
      <c r="B14" s="10" t="s">
        <v>29</v>
      </c>
      <c r="C14" s="9" t="s">
        <v>10</v>
      </c>
      <c r="D14" s="9">
        <v>5</v>
      </c>
      <c r="E14" s="101"/>
      <c r="F14" s="11">
        <f>E14*D14</f>
        <v>0</v>
      </c>
      <c r="G14" s="14"/>
    </row>
    <row r="15" spans="1:7" ht="12.75">
      <c r="A15" s="69"/>
      <c r="B15" s="10" t="s">
        <v>30</v>
      </c>
      <c r="C15" s="9" t="s">
        <v>10</v>
      </c>
      <c r="D15" s="9">
        <v>14</v>
      </c>
      <c r="E15" s="101"/>
      <c r="F15" s="11">
        <f>E15*D15</f>
        <v>0</v>
      </c>
      <c r="G15" s="14"/>
    </row>
    <row r="16" spans="1:7" ht="12.75">
      <c r="A16" s="69"/>
      <c r="B16" s="10" t="s">
        <v>52</v>
      </c>
      <c r="C16" s="9" t="s">
        <v>10</v>
      </c>
      <c r="D16" s="9">
        <v>6</v>
      </c>
      <c r="E16" s="101"/>
      <c r="F16" s="11">
        <f>E16*D16</f>
        <v>0</v>
      </c>
      <c r="G16" s="14"/>
    </row>
    <row r="17" spans="1:7" ht="12.75">
      <c r="A17" s="69"/>
      <c r="B17" s="10" t="s">
        <v>53</v>
      </c>
      <c r="C17" s="9" t="s">
        <v>10</v>
      </c>
      <c r="D17" s="9">
        <v>2</v>
      </c>
      <c r="E17" s="101"/>
      <c r="F17" s="11">
        <f>E17*D17</f>
        <v>0</v>
      </c>
      <c r="G17" s="14"/>
    </row>
    <row r="18" spans="1:7" ht="12.75">
      <c r="A18" s="69"/>
      <c r="B18" s="10" t="s">
        <v>54</v>
      </c>
      <c r="C18" s="9" t="s">
        <v>10</v>
      </c>
      <c r="D18" s="9">
        <v>2</v>
      </c>
      <c r="E18" s="101"/>
      <c r="F18" s="11">
        <f>E18*D18</f>
        <v>0</v>
      </c>
      <c r="G18" s="14"/>
    </row>
    <row r="19" spans="1:7" ht="12.75">
      <c r="A19" s="7"/>
      <c r="B19" s="12" t="s">
        <v>11</v>
      </c>
      <c r="C19" s="9"/>
      <c r="D19" s="16">
        <f>SUM(D14:D18)</f>
        <v>29</v>
      </c>
      <c r="E19" s="10"/>
      <c r="F19" s="100">
        <f>SUM(F14:F18)</f>
        <v>0</v>
      </c>
      <c r="G19" s="17"/>
    </row>
    <row r="20" spans="1:7" ht="12.75">
      <c r="A20" s="19"/>
      <c r="B20" s="20"/>
      <c r="C20" s="15"/>
      <c r="D20" s="21"/>
      <c r="E20" s="22"/>
      <c r="F20" s="23"/>
      <c r="G20" s="24"/>
    </row>
    <row r="21" spans="1:7" ht="12.75">
      <c r="A21" s="207" t="s">
        <v>12</v>
      </c>
      <c r="B21" s="207"/>
      <c r="C21" s="9" t="s">
        <v>3</v>
      </c>
      <c r="D21" s="9" t="s">
        <v>4</v>
      </c>
      <c r="E21" s="10" t="s">
        <v>5</v>
      </c>
      <c r="F21" s="11" t="s">
        <v>6</v>
      </c>
      <c r="G21" s="12" t="s">
        <v>7</v>
      </c>
    </row>
    <row r="22" spans="1:7" ht="12.75">
      <c r="A22" s="208" t="s">
        <v>145</v>
      </c>
      <c r="B22" s="208"/>
      <c r="C22" s="9" t="s">
        <v>10</v>
      </c>
      <c r="D22" s="9">
        <f>D19</f>
        <v>29</v>
      </c>
      <c r="E22" s="101"/>
      <c r="F22" s="11">
        <f>E22*D22</f>
        <v>0</v>
      </c>
      <c r="G22" s="14" t="s">
        <v>13</v>
      </c>
    </row>
    <row r="23" spans="1:7" ht="12.75">
      <c r="A23" s="15"/>
      <c r="B23" s="12" t="s">
        <v>11</v>
      </c>
      <c r="C23" s="9"/>
      <c r="D23" s="16">
        <f>SUM(D22)</f>
        <v>29</v>
      </c>
      <c r="E23" s="10"/>
      <c r="F23" s="100">
        <f>SUM(F22:F22)</f>
        <v>0</v>
      </c>
      <c r="G23" s="17"/>
    </row>
    <row r="24" spans="1:7" ht="12.75">
      <c r="A24" s="26"/>
      <c r="B24" s="27"/>
      <c r="C24" s="28"/>
      <c r="D24" s="29"/>
      <c r="E24" s="30"/>
      <c r="F24" s="31"/>
      <c r="G24" s="32"/>
    </row>
    <row r="25" spans="1:7" ht="15">
      <c r="A25" s="34" t="s">
        <v>31</v>
      </c>
      <c r="B25" s="35"/>
      <c r="C25" s="34"/>
      <c r="D25" s="36"/>
      <c r="E25" s="35"/>
      <c r="F25" s="37">
        <f>F19+F23</f>
        <v>0</v>
      </c>
      <c r="G25" s="38" t="s">
        <v>15</v>
      </c>
    </row>
    <row r="26" spans="1:7" ht="15">
      <c r="A26" s="39"/>
      <c r="B26" s="40"/>
      <c r="C26" s="39"/>
      <c r="D26" s="41"/>
      <c r="E26" s="40"/>
      <c r="F26" s="42"/>
      <c r="G26" s="43"/>
    </row>
    <row r="27" spans="1:7" ht="15">
      <c r="A27" s="39" t="s">
        <v>16</v>
      </c>
      <c r="B27" s="47"/>
      <c r="C27" s="47"/>
      <c r="D27" s="48"/>
      <c r="E27" s="49"/>
      <c r="F27" s="50"/>
      <c r="G27" s="51"/>
    </row>
    <row r="28" spans="1:7" ht="12.75">
      <c r="A28" s="207" t="s">
        <v>140</v>
      </c>
      <c r="B28" s="207"/>
      <c r="C28" s="9" t="s">
        <v>3</v>
      </c>
      <c r="D28" s="9" t="s">
        <v>4</v>
      </c>
      <c r="E28" s="10" t="s">
        <v>5</v>
      </c>
      <c r="F28" s="11" t="s">
        <v>6</v>
      </c>
      <c r="G28" s="12" t="s">
        <v>7</v>
      </c>
    </row>
    <row r="29" spans="1:7" ht="13.5">
      <c r="A29" s="210" t="s">
        <v>134</v>
      </c>
      <c r="B29" s="212"/>
      <c r="C29" s="9" t="s">
        <v>163</v>
      </c>
      <c r="D29" s="9">
        <f>D7</f>
        <v>2050</v>
      </c>
      <c r="E29" s="10"/>
      <c r="F29" s="11">
        <f>D29*E29</f>
        <v>0</v>
      </c>
      <c r="G29" s="154" t="s">
        <v>141</v>
      </c>
    </row>
    <row r="30" spans="1:7" ht="12.75">
      <c r="A30" s="210" t="s">
        <v>129</v>
      </c>
      <c r="B30" s="211"/>
      <c r="C30" s="10" t="s">
        <v>10</v>
      </c>
      <c r="D30" s="9">
        <v>0</v>
      </c>
      <c r="E30" s="11"/>
      <c r="F30" s="11">
        <f>D30*E30</f>
        <v>0</v>
      </c>
      <c r="G30" s="53" t="s">
        <v>132</v>
      </c>
    </row>
    <row r="31" spans="1:7" ht="12.75">
      <c r="A31" s="215" t="s">
        <v>130</v>
      </c>
      <c r="B31" s="216"/>
      <c r="C31" s="145" t="s">
        <v>10</v>
      </c>
      <c r="D31" s="146">
        <f>D23</f>
        <v>29</v>
      </c>
      <c r="E31" s="147"/>
      <c r="F31" s="147">
        <f>D31*E31</f>
        <v>0</v>
      </c>
      <c r="G31" s="148" t="s">
        <v>132</v>
      </c>
    </row>
    <row r="32" spans="1:7" ht="12.75">
      <c r="A32" s="214" t="s">
        <v>131</v>
      </c>
      <c r="B32" s="214"/>
      <c r="C32" s="171" t="s">
        <v>10</v>
      </c>
      <c r="D32" s="179">
        <v>0</v>
      </c>
      <c r="E32" s="172"/>
      <c r="F32" s="172">
        <f>D32*E32</f>
        <v>0</v>
      </c>
      <c r="G32" s="173" t="s">
        <v>132</v>
      </c>
    </row>
    <row r="33" spans="1:7" ht="12.75">
      <c r="A33" s="22"/>
      <c r="B33" s="174" t="s">
        <v>11</v>
      </c>
      <c r="C33" s="174"/>
      <c r="D33" s="175">
        <f>SUM(D30:D32)</f>
        <v>29</v>
      </c>
      <c r="E33" s="176"/>
      <c r="F33" s="177">
        <f>SUM(F29:F32)</f>
        <v>0</v>
      </c>
      <c r="G33" s="178"/>
    </row>
    <row r="34" spans="1:7" ht="15">
      <c r="A34" s="28"/>
      <c r="B34" s="54"/>
      <c r="C34" s="28"/>
      <c r="D34" s="26"/>
      <c r="E34" s="55"/>
      <c r="F34" s="55"/>
      <c r="G34" s="56"/>
    </row>
    <row r="35" spans="1:7" ht="15">
      <c r="A35" s="34" t="s">
        <v>17</v>
      </c>
      <c r="B35" s="35"/>
      <c r="C35" s="34"/>
      <c r="D35" s="36"/>
      <c r="E35" s="35"/>
      <c r="F35" s="37">
        <f>F33</f>
        <v>0</v>
      </c>
      <c r="G35" s="38" t="s">
        <v>15</v>
      </c>
    </row>
    <row r="36" spans="1:7" ht="15">
      <c r="A36" s="39"/>
      <c r="B36" s="40"/>
      <c r="C36" s="39"/>
      <c r="D36" s="41"/>
      <c r="E36" s="58"/>
      <c r="F36" s="59"/>
      <c r="G36" s="43"/>
    </row>
    <row r="37" spans="1:7" ht="18">
      <c r="A37" s="60" t="s">
        <v>18</v>
      </c>
      <c r="B37" s="61"/>
      <c r="C37" s="62"/>
      <c r="D37" s="63"/>
      <c r="E37" s="64"/>
      <c r="F37" s="65">
        <f>F9+F35+F25</f>
        <v>0</v>
      </c>
      <c r="G37" s="66" t="s">
        <v>15</v>
      </c>
    </row>
    <row r="39" ht="12.75">
      <c r="A39" t="s">
        <v>133</v>
      </c>
    </row>
  </sheetData>
  <sheetProtection selectLockedCells="1" selectUnlockedCells="1"/>
  <mergeCells count="11">
    <mergeCell ref="A28:B28"/>
    <mergeCell ref="A32:B32"/>
    <mergeCell ref="A30:B30"/>
    <mergeCell ref="A31:B31"/>
    <mergeCell ref="A29:B29"/>
    <mergeCell ref="A5:B5"/>
    <mergeCell ref="A6:B6"/>
    <mergeCell ref="A7:B7"/>
    <mergeCell ref="A13:B13"/>
    <mergeCell ref="A21:B21"/>
    <mergeCell ref="A22:B22"/>
  </mergeCells>
  <printOptions/>
  <pageMargins left="0.7875" right="0.7875" top="0.9847222222222223" bottom="0.9847222222222223" header="0.49236111111111114" footer="0.49236111111111114"/>
  <pageSetup fitToWidth="0" fitToHeight="1" horizontalDpi="300" verticalDpi="300" orientation="landscape" paperSize="9" scale="86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zoomScaleNormal="90" workbookViewId="0" topLeftCell="A1">
      <selection activeCell="A7" sqref="A7:B7"/>
    </sheetView>
  </sheetViews>
  <sheetFormatPr defaultColWidth="9.140625" defaultRowHeight="12.75"/>
  <cols>
    <col min="1" max="1" width="28.140625" style="0" customWidth="1"/>
    <col min="2" max="2" width="34.7109375" style="0" customWidth="1"/>
    <col min="3" max="3" width="4.28125" style="0" customWidth="1"/>
    <col min="4" max="4" width="8.28125" style="0" customWidth="1"/>
    <col min="5" max="5" width="9.57421875" style="0" customWidth="1"/>
    <col min="6" max="6" width="13.8515625" style="1" customWidth="1"/>
    <col min="7" max="7" width="32.28125" style="0" customWidth="1"/>
  </cols>
  <sheetData>
    <row r="1" spans="1:7" ht="18">
      <c r="A1" s="2" t="s">
        <v>47</v>
      </c>
      <c r="C1" s="3"/>
      <c r="D1" s="3"/>
      <c r="E1" s="3"/>
      <c r="F1" s="3"/>
      <c r="G1" s="3" t="s">
        <v>1</v>
      </c>
    </row>
    <row r="2" spans="1:7" ht="14.25">
      <c r="A2" s="3" t="s">
        <v>149</v>
      </c>
      <c r="B2" s="4"/>
      <c r="C2" s="4"/>
      <c r="D2" s="4"/>
      <c r="E2" s="4"/>
      <c r="F2" s="5"/>
      <c r="G2" s="4"/>
    </row>
    <row r="3" spans="1:7" ht="14.25">
      <c r="A3" s="3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185</v>
      </c>
    </row>
    <row r="7" spans="1:7" ht="12.75">
      <c r="A7" s="204" t="s">
        <v>138</v>
      </c>
      <c r="B7" s="205"/>
      <c r="C7" s="183" t="s">
        <v>162</v>
      </c>
      <c r="D7" s="184" t="s">
        <v>162</v>
      </c>
      <c r="E7" s="185" t="s">
        <v>162</v>
      </c>
      <c r="F7" s="172">
        <v>0</v>
      </c>
      <c r="G7" s="188" t="s">
        <v>185</v>
      </c>
    </row>
    <row r="8" spans="1:7" ht="13.5">
      <c r="A8" s="202" t="s">
        <v>177</v>
      </c>
      <c r="B8" s="206"/>
      <c r="C8" s="192" t="s">
        <v>163</v>
      </c>
      <c r="D8" s="189">
        <v>750</v>
      </c>
      <c r="E8" s="190"/>
      <c r="F8" s="176">
        <f>D8*E8</f>
        <v>0</v>
      </c>
      <c r="G8" s="191" t="s">
        <v>185</v>
      </c>
    </row>
    <row r="9" spans="1:7" ht="13.5">
      <c r="A9" s="70"/>
      <c r="B9" s="70"/>
      <c r="C9" s="149"/>
      <c r="D9" s="149"/>
      <c r="E9" s="149"/>
      <c r="F9" s="150"/>
      <c r="G9" s="149"/>
    </row>
    <row r="10" spans="1:7" ht="15">
      <c r="A10" s="34" t="s">
        <v>139</v>
      </c>
      <c r="B10" s="35"/>
      <c r="C10" s="34"/>
      <c r="D10" s="36"/>
      <c r="E10" s="35"/>
      <c r="F10" s="37">
        <f>SUM(F6:F8)</f>
        <v>0</v>
      </c>
      <c r="G10" s="38" t="s">
        <v>15</v>
      </c>
    </row>
    <row r="11" spans="1:7" ht="14.25">
      <c r="A11" s="3"/>
      <c r="B11" s="4"/>
      <c r="C11" s="4"/>
      <c r="D11" s="4"/>
      <c r="E11" s="4"/>
      <c r="F11" s="5"/>
      <c r="G11" s="4"/>
    </row>
    <row r="12" spans="1:7" ht="15">
      <c r="A12" s="6" t="s">
        <v>2</v>
      </c>
      <c r="B12" s="7"/>
      <c r="C12" s="7"/>
      <c r="D12" s="7"/>
      <c r="E12" s="7"/>
      <c r="F12" s="8"/>
      <c r="G12" s="7"/>
    </row>
    <row r="13" spans="1:7" ht="12.75">
      <c r="A13" s="207" t="s">
        <v>147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13" t="s">
        <v>48</v>
      </c>
      <c r="B14" s="10" t="s">
        <v>49</v>
      </c>
      <c r="C14" s="9" t="s">
        <v>10</v>
      </c>
      <c r="D14" s="9">
        <v>16</v>
      </c>
      <c r="E14" s="101"/>
      <c r="F14" s="11">
        <f>E14*D14</f>
        <v>0</v>
      </c>
      <c r="G14" s="14"/>
    </row>
    <row r="15" spans="1:7" ht="12.75" customHeight="1">
      <c r="A15" s="15"/>
      <c r="B15" s="12" t="s">
        <v>11</v>
      </c>
      <c r="C15" s="9"/>
      <c r="D15" s="16">
        <f>SUM(D14:D14)</f>
        <v>16</v>
      </c>
      <c r="E15" s="10"/>
      <c r="F15" s="100">
        <f>SUM(F14:F14)</f>
        <v>0</v>
      </c>
      <c r="G15" s="17"/>
    </row>
    <row r="16" spans="1:7" ht="12.75">
      <c r="A16" s="19"/>
      <c r="B16" s="20"/>
      <c r="C16" s="15"/>
      <c r="D16" s="21"/>
      <c r="E16" s="22"/>
      <c r="F16" s="23"/>
      <c r="G16" s="24"/>
    </row>
    <row r="17" spans="1:7" ht="12.75">
      <c r="A17" s="207" t="s">
        <v>12</v>
      </c>
      <c r="B17" s="207"/>
      <c r="C17" s="9" t="s">
        <v>3</v>
      </c>
      <c r="D17" s="9" t="s">
        <v>4</v>
      </c>
      <c r="E17" s="10" t="s">
        <v>5</v>
      </c>
      <c r="F17" s="11" t="s">
        <v>6</v>
      </c>
      <c r="G17" s="12" t="s">
        <v>7</v>
      </c>
    </row>
    <row r="18" spans="1:7" ht="12.75">
      <c r="A18" s="208" t="s">
        <v>145</v>
      </c>
      <c r="B18" s="208"/>
      <c r="C18" s="9" t="s">
        <v>10</v>
      </c>
      <c r="D18" s="9">
        <f>D15</f>
        <v>16</v>
      </c>
      <c r="E18" s="101"/>
      <c r="F18" s="11">
        <f>E18*D18</f>
        <v>0</v>
      </c>
      <c r="G18" s="14" t="s">
        <v>13</v>
      </c>
    </row>
    <row r="19" spans="1:7" ht="12.75">
      <c r="A19" s="15"/>
      <c r="B19" s="12" t="s">
        <v>11</v>
      </c>
      <c r="C19" s="9"/>
      <c r="D19" s="16">
        <f>SUM(D18)</f>
        <v>16</v>
      </c>
      <c r="E19" s="10"/>
      <c r="F19" s="100">
        <f>SUM(F18:F18)</f>
        <v>0</v>
      </c>
      <c r="G19" s="17"/>
    </row>
    <row r="20" spans="1:7" ht="12.75">
      <c r="A20" s="26"/>
      <c r="B20" s="27"/>
      <c r="C20" s="28"/>
      <c r="D20" s="29"/>
      <c r="E20" s="30"/>
      <c r="F20" s="31"/>
      <c r="G20" s="32"/>
    </row>
    <row r="21" spans="1:7" ht="15">
      <c r="A21" s="34" t="s">
        <v>14</v>
      </c>
      <c r="B21" s="35"/>
      <c r="C21" s="34"/>
      <c r="D21" s="36"/>
      <c r="E21" s="35"/>
      <c r="F21" s="37">
        <f>F15+F19</f>
        <v>0</v>
      </c>
      <c r="G21" s="38" t="s">
        <v>15</v>
      </c>
    </row>
    <row r="22" spans="1:7" ht="15">
      <c r="A22" s="39"/>
      <c r="B22" s="40"/>
      <c r="C22" s="39"/>
      <c r="D22" s="41"/>
      <c r="E22" s="40"/>
      <c r="F22" s="42"/>
      <c r="G22" s="43"/>
    </row>
    <row r="23" spans="1:7" ht="15">
      <c r="A23" s="39" t="s">
        <v>16</v>
      </c>
      <c r="B23" s="47"/>
      <c r="C23" s="47"/>
      <c r="D23" s="48"/>
      <c r="E23" s="49"/>
      <c r="F23" s="50"/>
      <c r="G23" s="51"/>
    </row>
    <row r="24" spans="1:7" ht="12.75">
      <c r="A24" s="207" t="s">
        <v>140</v>
      </c>
      <c r="B24" s="207"/>
      <c r="C24" s="9" t="s">
        <v>3</v>
      </c>
      <c r="D24" s="9" t="s">
        <v>4</v>
      </c>
      <c r="E24" s="10" t="s">
        <v>5</v>
      </c>
      <c r="F24" s="11" t="s">
        <v>6</v>
      </c>
      <c r="G24" s="12" t="s">
        <v>7</v>
      </c>
    </row>
    <row r="25" spans="1:7" ht="13.5">
      <c r="A25" s="210" t="s">
        <v>134</v>
      </c>
      <c r="B25" s="212"/>
      <c r="C25" s="9" t="s">
        <v>163</v>
      </c>
      <c r="D25" s="9">
        <f>D8</f>
        <v>750</v>
      </c>
      <c r="E25" s="10"/>
      <c r="F25" s="11">
        <f>D25*E25</f>
        <v>0</v>
      </c>
      <c r="G25" s="154" t="s">
        <v>141</v>
      </c>
    </row>
    <row r="26" spans="1:7" ht="12.75">
      <c r="A26" s="210" t="s">
        <v>129</v>
      </c>
      <c r="B26" s="211"/>
      <c r="C26" s="10" t="s">
        <v>10</v>
      </c>
      <c r="D26" s="9">
        <f>D19</f>
        <v>16</v>
      </c>
      <c r="E26" s="11"/>
      <c r="F26" s="11">
        <f>D26*E26</f>
        <v>0</v>
      </c>
      <c r="G26" s="53" t="s">
        <v>132</v>
      </c>
    </row>
    <row r="27" spans="1:7" ht="12.75">
      <c r="A27" s="210" t="s">
        <v>130</v>
      </c>
      <c r="B27" s="211"/>
      <c r="C27" s="10" t="s">
        <v>10</v>
      </c>
      <c r="D27" s="9">
        <v>0</v>
      </c>
      <c r="E27" s="11"/>
      <c r="F27" s="11">
        <f>D27*E27</f>
        <v>0</v>
      </c>
      <c r="G27" s="53" t="s">
        <v>132</v>
      </c>
    </row>
    <row r="28" spans="1:7" ht="12.75">
      <c r="A28" s="208" t="s">
        <v>131</v>
      </c>
      <c r="B28" s="209"/>
      <c r="C28" s="145" t="s">
        <v>10</v>
      </c>
      <c r="D28" s="146">
        <v>0</v>
      </c>
      <c r="E28" s="147"/>
      <c r="F28" s="147">
        <f>D28*E28</f>
        <v>0</v>
      </c>
      <c r="G28" s="148" t="s">
        <v>132</v>
      </c>
    </row>
    <row r="29" spans="1:7" ht="12.75">
      <c r="A29" s="22"/>
      <c r="B29" s="171" t="s">
        <v>11</v>
      </c>
      <c r="C29" s="171"/>
      <c r="D29" s="167">
        <f>SUM(D26:D28)</f>
        <v>16</v>
      </c>
      <c r="E29" s="172"/>
      <c r="F29" s="165">
        <f>SUM(F25:F28)</f>
        <v>0</v>
      </c>
      <c r="G29" s="173"/>
    </row>
    <row r="30" spans="1:7" ht="15">
      <c r="A30" s="28"/>
      <c r="B30" s="54"/>
      <c r="C30" s="28"/>
      <c r="D30" s="26"/>
      <c r="E30" s="55"/>
      <c r="F30" s="55"/>
      <c r="G30" s="56"/>
    </row>
    <row r="31" spans="1:7" ht="15">
      <c r="A31" s="34" t="s">
        <v>17</v>
      </c>
      <c r="B31" s="35"/>
      <c r="C31" s="34"/>
      <c r="D31" s="36"/>
      <c r="E31" s="35"/>
      <c r="F31" s="37">
        <f>F29</f>
        <v>0</v>
      </c>
      <c r="G31" s="38" t="s">
        <v>15</v>
      </c>
    </row>
    <row r="32" spans="1:7" ht="15">
      <c r="A32" s="39"/>
      <c r="B32" s="40"/>
      <c r="C32" s="39"/>
      <c r="D32" s="41"/>
      <c r="E32" s="58"/>
      <c r="F32" s="59"/>
      <c r="G32" s="43"/>
    </row>
    <row r="33" spans="1:7" ht="18">
      <c r="A33" s="60" t="s">
        <v>18</v>
      </c>
      <c r="B33" s="61"/>
      <c r="C33" s="62"/>
      <c r="D33" s="63"/>
      <c r="E33" s="64"/>
      <c r="F33" s="65">
        <f>F10+F31+F21</f>
        <v>0</v>
      </c>
      <c r="G33" s="66" t="s">
        <v>15</v>
      </c>
    </row>
    <row r="35" ht="12.75">
      <c r="A35" t="s">
        <v>133</v>
      </c>
    </row>
  </sheetData>
  <sheetProtection selectLockedCells="1" selectUnlockedCells="1"/>
  <mergeCells count="12">
    <mergeCell ref="A13:B13"/>
    <mergeCell ref="A17:B17"/>
    <mergeCell ref="A18:B18"/>
    <mergeCell ref="A24:B24"/>
    <mergeCell ref="A28:B28"/>
    <mergeCell ref="A26:B26"/>
    <mergeCell ref="A27:B27"/>
    <mergeCell ref="A5:B5"/>
    <mergeCell ref="A6:B6"/>
    <mergeCell ref="A7:B7"/>
    <mergeCell ref="A8:B8"/>
    <mergeCell ref="A25:B25"/>
  </mergeCells>
  <printOptions/>
  <pageMargins left="0.7875" right="0.7875" top="0.9854166666666667" bottom="0.9847222222222223" header="0.49236111111111114" footer="0.49236111111111114"/>
  <pageSetup fitToWidth="0" fitToHeight="1" horizontalDpi="300" verticalDpi="300" orientation="landscape" paperSize="9" scale="95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zoomScaleNormal="90" workbookViewId="0" topLeftCell="A22">
      <selection activeCell="F9" sqref="F9"/>
    </sheetView>
  </sheetViews>
  <sheetFormatPr defaultColWidth="11.57421875" defaultRowHeight="12.75"/>
  <cols>
    <col min="1" max="1" width="23.28125" style="0" customWidth="1"/>
    <col min="2" max="2" width="31.00390625" style="0" customWidth="1"/>
    <col min="3" max="3" width="5.28125" style="0" customWidth="1"/>
    <col min="4" max="5" width="11.57421875" style="0" customWidth="1"/>
    <col min="6" max="6" width="14.00390625" style="0" customWidth="1"/>
    <col min="7" max="7" width="33.57421875" style="0" customWidth="1"/>
  </cols>
  <sheetData>
    <row r="1" spans="1:7" ht="18">
      <c r="A1" s="2" t="s">
        <v>51</v>
      </c>
      <c r="C1" s="3"/>
      <c r="D1" s="3"/>
      <c r="E1" s="3"/>
      <c r="F1" s="3"/>
      <c r="G1" s="3" t="s">
        <v>1</v>
      </c>
    </row>
    <row r="2" spans="1:7" ht="14.25">
      <c r="A2" s="3" t="s">
        <v>158</v>
      </c>
      <c r="B2" s="4"/>
      <c r="C2" s="4"/>
      <c r="D2" s="4"/>
      <c r="E2" s="4"/>
      <c r="F2" s="5"/>
      <c r="G2" s="4"/>
    </row>
    <row r="3" spans="1:7" ht="14.25">
      <c r="A3" s="68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185</v>
      </c>
    </row>
    <row r="7" spans="1:7" ht="13.5">
      <c r="A7" s="202" t="s">
        <v>177</v>
      </c>
      <c r="B7" s="206"/>
      <c r="C7" s="192" t="s">
        <v>163</v>
      </c>
      <c r="D7" s="189">
        <v>750</v>
      </c>
      <c r="E7" s="190"/>
      <c r="F7" s="176">
        <f>D7*E7</f>
        <v>0</v>
      </c>
      <c r="G7" s="191" t="s">
        <v>185</v>
      </c>
    </row>
    <row r="8" spans="1:7" ht="13.5">
      <c r="A8" s="70"/>
      <c r="B8" s="70"/>
      <c r="C8" s="149"/>
      <c r="D8" s="149"/>
      <c r="E8" s="149"/>
      <c r="F8" s="150"/>
      <c r="G8" s="149"/>
    </row>
    <row r="9" spans="1:7" ht="15">
      <c r="A9" s="34" t="s">
        <v>139</v>
      </c>
      <c r="B9" s="35"/>
      <c r="C9" s="34"/>
      <c r="D9" s="36"/>
      <c r="E9" s="35"/>
      <c r="F9" s="37">
        <f>SUM(F6:F7)</f>
        <v>0</v>
      </c>
      <c r="G9" s="38" t="s">
        <v>15</v>
      </c>
    </row>
    <row r="10" spans="1:7" ht="14.25">
      <c r="A10" s="3"/>
      <c r="B10" s="4"/>
      <c r="C10" s="4"/>
      <c r="D10" s="4"/>
      <c r="E10" s="4"/>
      <c r="F10" s="5"/>
      <c r="G10" s="4"/>
    </row>
    <row r="11" spans="1:7" ht="15">
      <c r="A11" s="6" t="s">
        <v>28</v>
      </c>
      <c r="B11" s="7"/>
      <c r="C11" s="7"/>
      <c r="D11" s="7"/>
      <c r="E11" s="7"/>
      <c r="F11" s="8"/>
      <c r="G11" s="7"/>
    </row>
    <row r="12" spans="1:7" ht="12.75">
      <c r="A12" s="207" t="s">
        <v>161</v>
      </c>
      <c r="B12" s="207"/>
      <c r="C12" s="9" t="s">
        <v>3</v>
      </c>
      <c r="D12" s="9" t="s">
        <v>4</v>
      </c>
      <c r="E12" s="10" t="s">
        <v>5</v>
      </c>
      <c r="F12" s="11" t="s">
        <v>6</v>
      </c>
      <c r="G12" s="12" t="s">
        <v>7</v>
      </c>
    </row>
    <row r="13" spans="1:7" ht="12.75">
      <c r="A13" s="69"/>
      <c r="B13" s="10" t="s">
        <v>29</v>
      </c>
      <c r="C13" s="9" t="s">
        <v>10</v>
      </c>
      <c r="D13" s="9">
        <v>12</v>
      </c>
      <c r="E13" s="101"/>
      <c r="F13" s="11">
        <f>E13*D13</f>
        <v>0</v>
      </c>
      <c r="G13" s="14"/>
    </row>
    <row r="14" spans="1:7" ht="12.75">
      <c r="A14" s="69"/>
      <c r="B14" s="10" t="s">
        <v>30</v>
      </c>
      <c r="C14" s="9" t="s">
        <v>10</v>
      </c>
      <c r="D14" s="9">
        <v>10</v>
      </c>
      <c r="E14" s="101"/>
      <c r="F14" s="11">
        <f>E14*D14</f>
        <v>0</v>
      </c>
      <c r="G14" s="14"/>
    </row>
    <row r="15" spans="1:7" ht="12.75">
      <c r="A15" s="7"/>
      <c r="B15" s="12" t="s">
        <v>11</v>
      </c>
      <c r="C15" s="9"/>
      <c r="D15" s="16">
        <f>SUM(D13:D14)</f>
        <v>22</v>
      </c>
      <c r="E15" s="10"/>
      <c r="F15" s="100">
        <f>SUM(F13:F14)</f>
        <v>0</v>
      </c>
      <c r="G15" s="17"/>
    </row>
    <row r="16" spans="1:7" ht="12.75">
      <c r="A16" s="19"/>
      <c r="B16" s="20"/>
      <c r="C16" s="15"/>
      <c r="D16" s="21"/>
      <c r="E16" s="22"/>
      <c r="F16" s="23"/>
      <c r="G16" s="24"/>
    </row>
    <row r="17" spans="1:7" ht="12.75">
      <c r="A17" s="218" t="s">
        <v>12</v>
      </c>
      <c r="B17" s="218"/>
      <c r="C17" s="170" t="s">
        <v>3</v>
      </c>
      <c r="D17" s="9" t="s">
        <v>4</v>
      </c>
      <c r="E17" s="10" t="s">
        <v>5</v>
      </c>
      <c r="F17" s="11" t="s">
        <v>6</v>
      </c>
      <c r="G17" s="12" t="s">
        <v>7</v>
      </c>
    </row>
    <row r="18" spans="1:7" ht="12.75">
      <c r="A18" s="217" t="s">
        <v>145</v>
      </c>
      <c r="B18" s="217"/>
      <c r="C18" s="9" t="s">
        <v>10</v>
      </c>
      <c r="D18" s="9">
        <f>D15</f>
        <v>22</v>
      </c>
      <c r="E18" s="101"/>
      <c r="F18" s="11">
        <f>E18*D18</f>
        <v>0</v>
      </c>
      <c r="G18" s="14" t="s">
        <v>13</v>
      </c>
    </row>
    <row r="19" spans="1:7" ht="12.75">
      <c r="A19" s="15"/>
      <c r="B19" s="12" t="s">
        <v>11</v>
      </c>
      <c r="C19" s="9"/>
      <c r="D19" s="16">
        <f>SUM(D18)</f>
        <v>22</v>
      </c>
      <c r="E19" s="10"/>
      <c r="F19" s="100">
        <f>SUM(F18:F18)</f>
        <v>0</v>
      </c>
      <c r="G19" s="17"/>
    </row>
    <row r="20" spans="1:7" ht="12.75">
      <c r="A20" s="26"/>
      <c r="B20" s="27"/>
      <c r="C20" s="28"/>
      <c r="D20" s="29"/>
      <c r="E20" s="30"/>
      <c r="F20" s="31"/>
      <c r="G20" s="32"/>
    </row>
    <row r="21" spans="1:7" ht="15">
      <c r="A21" s="34" t="s">
        <v>31</v>
      </c>
      <c r="B21" s="35"/>
      <c r="C21" s="34"/>
      <c r="D21" s="36"/>
      <c r="E21" s="35"/>
      <c r="F21" s="37">
        <f>F15+F19</f>
        <v>0</v>
      </c>
      <c r="G21" s="38" t="s">
        <v>15</v>
      </c>
    </row>
    <row r="22" spans="1:7" ht="15">
      <c r="A22" s="39"/>
      <c r="B22" s="40"/>
      <c r="C22" s="39"/>
      <c r="D22" s="41"/>
      <c r="E22" s="40"/>
      <c r="F22" s="42"/>
      <c r="G22" s="43"/>
    </row>
    <row r="23" spans="1:7" ht="15">
      <c r="A23" s="39" t="s">
        <v>16</v>
      </c>
      <c r="B23" s="47"/>
      <c r="C23" s="47"/>
      <c r="D23" s="48"/>
      <c r="E23" s="49"/>
      <c r="F23" s="50"/>
      <c r="G23" s="51"/>
    </row>
    <row r="24" spans="1:7" ht="12.75">
      <c r="A24" s="207" t="s">
        <v>140</v>
      </c>
      <c r="B24" s="207"/>
      <c r="C24" s="9" t="s">
        <v>3</v>
      </c>
      <c r="D24" s="9" t="s">
        <v>4</v>
      </c>
      <c r="E24" s="10" t="s">
        <v>5</v>
      </c>
      <c r="F24" s="11" t="s">
        <v>6</v>
      </c>
      <c r="G24" s="12" t="s">
        <v>7</v>
      </c>
    </row>
    <row r="25" spans="1:7" ht="13.5">
      <c r="A25" s="210" t="s">
        <v>134</v>
      </c>
      <c r="B25" s="212"/>
      <c r="C25" s="9" t="s">
        <v>163</v>
      </c>
      <c r="D25" s="9">
        <f>D7</f>
        <v>750</v>
      </c>
      <c r="E25" s="10"/>
      <c r="F25" s="11">
        <f>D25*E25</f>
        <v>0</v>
      </c>
      <c r="G25" s="154" t="s">
        <v>141</v>
      </c>
    </row>
    <row r="26" spans="1:7" ht="12.75">
      <c r="A26" s="210" t="s">
        <v>129</v>
      </c>
      <c r="B26" s="211"/>
      <c r="C26" s="10" t="s">
        <v>10</v>
      </c>
      <c r="D26" s="9">
        <v>0</v>
      </c>
      <c r="E26" s="11"/>
      <c r="F26" s="11">
        <f>D26*E26</f>
        <v>0</v>
      </c>
      <c r="G26" s="53" t="s">
        <v>132</v>
      </c>
    </row>
    <row r="27" spans="1:7" ht="12.75">
      <c r="A27" s="210" t="s">
        <v>130</v>
      </c>
      <c r="B27" s="211"/>
      <c r="C27" s="10" t="s">
        <v>10</v>
      </c>
      <c r="D27" s="9">
        <f>D19</f>
        <v>22</v>
      </c>
      <c r="E27" s="11"/>
      <c r="F27" s="11">
        <f>D27*E27</f>
        <v>0</v>
      </c>
      <c r="G27" s="53" t="s">
        <v>132</v>
      </c>
    </row>
    <row r="28" spans="1:7" ht="14.25" customHeight="1">
      <c r="A28" s="208" t="s">
        <v>131</v>
      </c>
      <c r="B28" s="209"/>
      <c r="C28" s="145" t="s">
        <v>10</v>
      </c>
      <c r="D28" s="146">
        <v>0</v>
      </c>
      <c r="E28" s="147"/>
      <c r="F28" s="147">
        <f>D28*E28</f>
        <v>0</v>
      </c>
      <c r="G28" s="148" t="s">
        <v>132</v>
      </c>
    </row>
    <row r="29" spans="1:7" ht="14.25" customHeight="1">
      <c r="A29" s="22"/>
      <c r="B29" s="171" t="s">
        <v>11</v>
      </c>
      <c r="C29" s="171"/>
      <c r="D29" s="167">
        <f>SUM(D26:D28)</f>
        <v>22</v>
      </c>
      <c r="E29" s="172"/>
      <c r="F29" s="165">
        <f>SUM(F25:F28)</f>
        <v>0</v>
      </c>
      <c r="G29" s="173"/>
    </row>
    <row r="30" spans="1:7" ht="15">
      <c r="A30" s="28"/>
      <c r="B30" s="54"/>
      <c r="C30" s="28"/>
      <c r="D30" s="26"/>
      <c r="E30" s="55"/>
      <c r="F30" s="55"/>
      <c r="G30" s="56"/>
    </row>
    <row r="31" spans="1:7" ht="15">
      <c r="A31" s="34" t="s">
        <v>17</v>
      </c>
      <c r="B31" s="35"/>
      <c r="C31" s="34"/>
      <c r="D31" s="36"/>
      <c r="E31" s="35"/>
      <c r="F31" s="37">
        <f>F29</f>
        <v>0</v>
      </c>
      <c r="G31" s="38" t="s">
        <v>15</v>
      </c>
    </row>
    <row r="32" spans="1:7" ht="15">
      <c r="A32" s="39"/>
      <c r="B32" s="40"/>
      <c r="C32" s="39"/>
      <c r="D32" s="41"/>
      <c r="E32" s="58"/>
      <c r="F32" s="59"/>
      <c r="G32" s="43"/>
    </row>
    <row r="33" spans="1:7" ht="18">
      <c r="A33" s="60" t="s">
        <v>18</v>
      </c>
      <c r="B33" s="61"/>
      <c r="C33" s="62"/>
      <c r="D33" s="63"/>
      <c r="E33" s="64"/>
      <c r="F33" s="65">
        <f>F9+F31+F21</f>
        <v>0</v>
      </c>
      <c r="G33" s="66" t="s">
        <v>15</v>
      </c>
    </row>
    <row r="35" ht="12.75">
      <c r="A35" t="s">
        <v>133</v>
      </c>
    </row>
    <row r="45" ht="12.75" customHeight="1"/>
  </sheetData>
  <sheetProtection selectLockedCells="1" selectUnlockedCells="1"/>
  <mergeCells count="11">
    <mergeCell ref="A17:B17"/>
    <mergeCell ref="A18:B18"/>
    <mergeCell ref="A24:B24"/>
    <mergeCell ref="A28:B28"/>
    <mergeCell ref="A26:B26"/>
    <mergeCell ref="A27:B27"/>
    <mergeCell ref="A5:B5"/>
    <mergeCell ref="A6:B6"/>
    <mergeCell ref="A7:B7"/>
    <mergeCell ref="A25:B25"/>
    <mergeCell ref="A12:B12"/>
  </mergeCells>
  <printOptions/>
  <pageMargins left="0.7875" right="0.7875" top="0.9972222222222222" bottom="1.0527777777777778" header="0.7875" footer="0.7875"/>
  <pageSetup fitToHeight="1" fitToWidth="1" horizontalDpi="300" verticalDpi="300" orientation="landscape" paperSize="9" scale="93" r:id="rId1"/>
  <headerFooter alignWithMargins="0">
    <oddHeader>&amp;L&amp;"Verdana,Obyčejné"&amp;8VÝSADBY DŘEVIN V MIKROREGIONU STRAŽIŠTĚ&amp;R&amp;"Verdana,Obyčejné"&amp;8únor 2013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Layout" zoomScaleNormal="90" workbookViewId="0" topLeftCell="A1">
      <selection activeCell="F9" sqref="F9"/>
    </sheetView>
  </sheetViews>
  <sheetFormatPr defaultColWidth="9.140625" defaultRowHeight="12.75"/>
  <cols>
    <col min="1" max="1" width="28.140625" style="0" customWidth="1"/>
    <col min="2" max="2" width="28.28125" style="0" customWidth="1"/>
    <col min="3" max="3" width="4.28125" style="0" customWidth="1"/>
    <col min="5" max="5" width="9.57421875" style="0" customWidth="1"/>
    <col min="6" max="6" width="13.8515625" style="1" customWidth="1"/>
    <col min="7" max="7" width="32.28125" style="0" customWidth="1"/>
  </cols>
  <sheetData>
    <row r="1" spans="1:7" ht="18">
      <c r="A1" s="2" t="s">
        <v>50</v>
      </c>
      <c r="C1" s="3"/>
      <c r="D1" s="3"/>
      <c r="E1" s="3"/>
      <c r="F1" s="3"/>
      <c r="G1" s="3" t="s">
        <v>1</v>
      </c>
    </row>
    <row r="2" spans="1:7" ht="14.25">
      <c r="A2" s="3" t="s">
        <v>159</v>
      </c>
      <c r="B2" s="4"/>
      <c r="C2" s="4"/>
      <c r="D2" s="4"/>
      <c r="E2" s="4"/>
      <c r="F2" s="5"/>
      <c r="G2" s="4"/>
    </row>
    <row r="3" spans="1:7" ht="14.25">
      <c r="A3" s="3"/>
      <c r="B3" s="4"/>
      <c r="C3" s="4"/>
      <c r="D3" s="4"/>
      <c r="E3" s="4"/>
      <c r="F3" s="5"/>
      <c r="G3" s="4"/>
    </row>
    <row r="4" spans="1:7" ht="15.75">
      <c r="A4" s="6" t="s">
        <v>135</v>
      </c>
      <c r="B4" s="4"/>
      <c r="C4" s="4"/>
      <c r="D4" s="4"/>
      <c r="E4" s="4"/>
      <c r="F4" s="5"/>
      <c r="G4" s="4"/>
    </row>
    <row r="5" spans="1:7" ht="12.75">
      <c r="A5" s="201" t="s">
        <v>136</v>
      </c>
      <c r="B5" s="201"/>
      <c r="C5" s="146" t="s">
        <v>3</v>
      </c>
      <c r="D5" s="146" t="s">
        <v>4</v>
      </c>
      <c r="E5" s="145" t="s">
        <v>5</v>
      </c>
      <c r="F5" s="147" t="s">
        <v>6</v>
      </c>
      <c r="G5" s="153" t="s">
        <v>7</v>
      </c>
    </row>
    <row r="6" spans="1:7" ht="12.75">
      <c r="A6" s="202" t="s">
        <v>137</v>
      </c>
      <c r="B6" s="203"/>
      <c r="C6" s="180" t="s">
        <v>162</v>
      </c>
      <c r="D6" s="181" t="s">
        <v>162</v>
      </c>
      <c r="E6" s="182" t="s">
        <v>162</v>
      </c>
      <c r="F6" s="186">
        <v>0</v>
      </c>
      <c r="G6" s="187" t="s">
        <v>186</v>
      </c>
    </row>
    <row r="7" spans="1:7" ht="12.75">
      <c r="A7" s="219" t="s">
        <v>138</v>
      </c>
      <c r="B7" s="220"/>
      <c r="C7" s="183" t="s">
        <v>162</v>
      </c>
      <c r="D7" s="184" t="s">
        <v>162</v>
      </c>
      <c r="E7" s="185" t="s">
        <v>162</v>
      </c>
      <c r="F7" s="172">
        <v>0</v>
      </c>
      <c r="G7" s="188" t="s">
        <v>185</v>
      </c>
    </row>
    <row r="8" spans="1:7" ht="13.5">
      <c r="A8" s="202" t="s">
        <v>177</v>
      </c>
      <c r="B8" s="206"/>
      <c r="C8" s="192" t="s">
        <v>163</v>
      </c>
      <c r="D8" s="189">
        <v>2415</v>
      </c>
      <c r="E8" s="190"/>
      <c r="F8" s="176">
        <f>D8*E8</f>
        <v>0</v>
      </c>
      <c r="G8" s="191" t="s">
        <v>185</v>
      </c>
    </row>
    <row r="9" spans="1:7" ht="13.5">
      <c r="A9" s="70"/>
      <c r="B9" s="70"/>
      <c r="C9" s="149"/>
      <c r="D9" s="149"/>
      <c r="E9" s="149"/>
      <c r="F9" s="150"/>
      <c r="G9" s="149"/>
    </row>
    <row r="10" spans="1:7" ht="15">
      <c r="A10" s="34" t="s">
        <v>139</v>
      </c>
      <c r="B10" s="35"/>
      <c r="C10" s="34"/>
      <c r="D10" s="36"/>
      <c r="E10" s="35"/>
      <c r="F10" s="37">
        <f>SUM(F6:F8)</f>
        <v>0</v>
      </c>
      <c r="G10" s="38" t="s">
        <v>15</v>
      </c>
    </row>
    <row r="11" spans="1:7" ht="14.25">
      <c r="A11" s="3"/>
      <c r="B11" s="4"/>
      <c r="C11" s="4"/>
      <c r="D11" s="4"/>
      <c r="E11" s="4"/>
      <c r="F11" s="5"/>
      <c r="G11" s="4"/>
    </row>
    <row r="12" spans="1:7" ht="15">
      <c r="A12" s="6" t="s">
        <v>28</v>
      </c>
      <c r="B12" s="7"/>
      <c r="C12" s="7"/>
      <c r="D12" s="7"/>
      <c r="E12" s="7"/>
      <c r="F12" s="8"/>
      <c r="G12" s="7"/>
    </row>
    <row r="13" spans="1:7" ht="12.75">
      <c r="A13" s="207" t="s">
        <v>161</v>
      </c>
      <c r="B13" s="207"/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</row>
    <row r="14" spans="1:7" ht="12.75">
      <c r="A14" s="69"/>
      <c r="B14" s="10" t="s">
        <v>29</v>
      </c>
      <c r="C14" s="9" t="s">
        <v>10</v>
      </c>
      <c r="D14" s="9">
        <v>98</v>
      </c>
      <c r="E14" s="101"/>
      <c r="F14" s="11">
        <f>E14*D14</f>
        <v>0</v>
      </c>
      <c r="G14" s="14"/>
    </row>
    <row r="15" spans="1:7" ht="12.75">
      <c r="A15" s="15"/>
      <c r="B15" s="12" t="s">
        <v>11</v>
      </c>
      <c r="C15" s="9"/>
      <c r="D15" s="16">
        <f>SUM(D14:D14)</f>
        <v>98</v>
      </c>
      <c r="E15" s="10"/>
      <c r="F15" s="100">
        <f>F14</f>
        <v>0</v>
      </c>
      <c r="G15" s="17"/>
    </row>
    <row r="16" spans="1:7" ht="12.75">
      <c r="A16" s="19"/>
      <c r="B16" s="20"/>
      <c r="C16" s="15"/>
      <c r="D16" s="21"/>
      <c r="E16" s="22"/>
      <c r="F16" s="23"/>
      <c r="G16" s="24"/>
    </row>
    <row r="17" spans="1:7" ht="12.75">
      <c r="A17" s="207" t="s">
        <v>12</v>
      </c>
      <c r="B17" s="207"/>
      <c r="C17" s="9" t="s">
        <v>3</v>
      </c>
      <c r="D17" s="9" t="s">
        <v>4</v>
      </c>
      <c r="E17" s="10" t="s">
        <v>5</v>
      </c>
      <c r="F17" s="11" t="s">
        <v>6</v>
      </c>
      <c r="G17" s="12" t="s">
        <v>7</v>
      </c>
    </row>
    <row r="18" spans="1:7" ht="12.75">
      <c r="A18" s="208" t="s">
        <v>145</v>
      </c>
      <c r="B18" s="208"/>
      <c r="C18" s="9" t="s">
        <v>10</v>
      </c>
      <c r="D18" s="9">
        <f>D15</f>
        <v>98</v>
      </c>
      <c r="E18" s="101"/>
      <c r="F18" s="11">
        <f>E18*D18</f>
        <v>0</v>
      </c>
      <c r="G18" s="14" t="s">
        <v>13</v>
      </c>
    </row>
    <row r="19" spans="1:7" ht="12.75">
      <c r="A19" s="15"/>
      <c r="B19" s="12" t="s">
        <v>11</v>
      </c>
      <c r="C19" s="9"/>
      <c r="D19" s="16">
        <f>SUM(D18)</f>
        <v>98</v>
      </c>
      <c r="E19" s="10"/>
      <c r="F19" s="100">
        <f>SUM(F18:F18)</f>
        <v>0</v>
      </c>
      <c r="G19" s="17"/>
    </row>
    <row r="20" spans="1:7" ht="12.75">
      <c r="A20" s="26"/>
      <c r="B20" s="27"/>
      <c r="C20" s="28"/>
      <c r="D20" s="29"/>
      <c r="E20" s="30"/>
      <c r="F20" s="31"/>
      <c r="G20" s="32"/>
    </row>
    <row r="21" spans="1:7" ht="15">
      <c r="A21" s="34" t="s">
        <v>31</v>
      </c>
      <c r="B21" s="35"/>
      <c r="C21" s="34"/>
      <c r="D21" s="36"/>
      <c r="E21" s="35"/>
      <c r="F21" s="37">
        <f>F15+F19</f>
        <v>0</v>
      </c>
      <c r="G21" s="38" t="s">
        <v>15</v>
      </c>
    </row>
    <row r="22" spans="1:7" ht="15">
      <c r="A22" s="39"/>
      <c r="B22" s="40"/>
      <c r="C22" s="39"/>
      <c r="D22" s="41"/>
      <c r="E22" s="40"/>
      <c r="F22" s="42"/>
      <c r="G22" s="43"/>
    </row>
    <row r="23" spans="1:7" ht="15">
      <c r="A23" s="39" t="s">
        <v>16</v>
      </c>
      <c r="B23" s="47"/>
      <c r="C23" s="47"/>
      <c r="D23" s="48"/>
      <c r="E23" s="49"/>
      <c r="F23" s="50"/>
      <c r="G23" s="51"/>
    </row>
    <row r="24" spans="1:7" ht="12.75">
      <c r="A24" s="207" t="s">
        <v>140</v>
      </c>
      <c r="B24" s="207"/>
      <c r="C24" s="9" t="s">
        <v>3</v>
      </c>
      <c r="D24" s="9" t="s">
        <v>4</v>
      </c>
      <c r="E24" s="10" t="s">
        <v>5</v>
      </c>
      <c r="F24" s="11" t="s">
        <v>6</v>
      </c>
      <c r="G24" s="12" t="s">
        <v>7</v>
      </c>
    </row>
    <row r="25" spans="1:7" ht="13.5">
      <c r="A25" s="210" t="s">
        <v>134</v>
      </c>
      <c r="B25" s="212"/>
      <c r="C25" s="9" t="s">
        <v>163</v>
      </c>
      <c r="D25" s="9">
        <f>D8</f>
        <v>2415</v>
      </c>
      <c r="E25" s="10"/>
      <c r="F25" s="11">
        <f>D25*E25</f>
        <v>0</v>
      </c>
      <c r="G25" s="154" t="s">
        <v>141</v>
      </c>
    </row>
    <row r="26" spans="1:7" ht="12.75">
      <c r="A26" s="210" t="s">
        <v>129</v>
      </c>
      <c r="B26" s="211"/>
      <c r="C26" s="10" t="s">
        <v>10</v>
      </c>
      <c r="D26" s="9">
        <v>0</v>
      </c>
      <c r="E26" s="11"/>
      <c r="F26" s="11">
        <f>D26*E26</f>
        <v>0</v>
      </c>
      <c r="G26" s="53" t="s">
        <v>132</v>
      </c>
    </row>
    <row r="27" spans="1:7" ht="12.75">
      <c r="A27" s="215" t="s">
        <v>130</v>
      </c>
      <c r="B27" s="216"/>
      <c r="C27" s="145" t="s">
        <v>10</v>
      </c>
      <c r="D27" s="146">
        <f>D19</f>
        <v>98</v>
      </c>
      <c r="E27" s="147"/>
      <c r="F27" s="147">
        <f>D27*E27</f>
        <v>0</v>
      </c>
      <c r="G27" s="148" t="s">
        <v>132</v>
      </c>
    </row>
    <row r="28" spans="1:8" ht="12.75">
      <c r="A28" s="202" t="s">
        <v>131</v>
      </c>
      <c r="B28" s="206"/>
      <c r="C28" s="160" t="s">
        <v>10</v>
      </c>
      <c r="D28" s="161">
        <v>0</v>
      </c>
      <c r="E28" s="162"/>
      <c r="F28" s="162">
        <f>D28*E28</f>
        <v>0</v>
      </c>
      <c r="G28" s="168" t="s">
        <v>132</v>
      </c>
      <c r="H28" s="169"/>
    </row>
    <row r="29" spans="1:7" ht="12.75">
      <c r="A29" s="22"/>
      <c r="B29" s="152" t="s">
        <v>11</v>
      </c>
      <c r="C29" s="152"/>
      <c r="D29" s="167">
        <f>SUM(D26:D28)</f>
        <v>98</v>
      </c>
      <c r="E29" s="166"/>
      <c r="F29" s="165">
        <f>SUM(F25:F28)</f>
        <v>0</v>
      </c>
      <c r="G29" s="164"/>
    </row>
    <row r="30" spans="1:7" ht="15">
      <c r="A30" s="28"/>
      <c r="B30" s="54"/>
      <c r="C30" s="28"/>
      <c r="D30" s="26"/>
      <c r="E30" s="55"/>
      <c r="F30" s="55"/>
      <c r="G30" s="56"/>
    </row>
    <row r="31" spans="1:7" ht="15">
      <c r="A31" s="34" t="s">
        <v>17</v>
      </c>
      <c r="B31" s="35"/>
      <c r="C31" s="34"/>
      <c r="D31" s="36"/>
      <c r="E31" s="35"/>
      <c r="F31" s="37">
        <f>F29</f>
        <v>0</v>
      </c>
      <c r="G31" s="38" t="s">
        <v>15</v>
      </c>
    </row>
    <row r="32" spans="1:7" ht="15">
      <c r="A32" s="39"/>
      <c r="B32" s="40"/>
      <c r="C32" s="39"/>
      <c r="D32" s="41"/>
      <c r="E32" s="58"/>
      <c r="F32" s="59"/>
      <c r="G32" s="43"/>
    </row>
    <row r="33" spans="1:7" ht="18">
      <c r="A33" s="60" t="s">
        <v>18</v>
      </c>
      <c r="B33" s="61"/>
      <c r="C33" s="62"/>
      <c r="D33" s="63"/>
      <c r="E33" s="64"/>
      <c r="F33" s="65">
        <f>F10+F31+F21</f>
        <v>0</v>
      </c>
      <c r="G33" s="66" t="s">
        <v>15</v>
      </c>
    </row>
    <row r="35" ht="12.75">
      <c r="A35" t="s">
        <v>133</v>
      </c>
    </row>
  </sheetData>
  <sheetProtection selectLockedCells="1" selectUnlockedCells="1"/>
  <mergeCells count="12">
    <mergeCell ref="A13:B13"/>
    <mergeCell ref="A17:B17"/>
    <mergeCell ref="A18:B18"/>
    <mergeCell ref="A24:B24"/>
    <mergeCell ref="A28:B28"/>
    <mergeCell ref="A26:B26"/>
    <mergeCell ref="A27:B27"/>
    <mergeCell ref="A5:B5"/>
    <mergeCell ref="A6:B6"/>
    <mergeCell ref="A7:B7"/>
    <mergeCell ref="A8:B8"/>
    <mergeCell ref="A25:B25"/>
  </mergeCells>
  <printOptions/>
  <pageMargins left="0.7875" right="0.7875" top="0.9854166666666667" bottom="0.9847222222222223" header="0.49236111111111114" footer="0.49236111111111114"/>
  <pageSetup fitToHeight="1" fitToWidth="1" horizontalDpi="300" verticalDpi="300" orientation="landscape" paperSize="9" scale="95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view="pageLayout" zoomScaleNormal="90" workbookViewId="0" topLeftCell="A16">
      <selection activeCell="F9" sqref="F9"/>
    </sheetView>
  </sheetViews>
  <sheetFormatPr defaultColWidth="9.140625" defaultRowHeight="12.75"/>
  <cols>
    <col min="1" max="1" width="28.140625" style="0" customWidth="1"/>
    <col min="2" max="2" width="29.8515625" style="0" customWidth="1"/>
    <col min="3" max="3" width="4.28125" style="0" customWidth="1"/>
    <col min="4" max="5" width="9.57421875" style="0" customWidth="1"/>
    <col min="6" max="6" width="15.7109375" style="1" customWidth="1"/>
    <col min="7" max="7" width="33.8515625" style="0" customWidth="1"/>
  </cols>
  <sheetData>
    <row r="1" spans="1:7" ht="18">
      <c r="A1" s="2" t="s">
        <v>55</v>
      </c>
      <c r="C1" s="3"/>
      <c r="D1" s="3"/>
      <c r="E1" s="3"/>
      <c r="F1" s="3"/>
      <c r="G1" s="3" t="s">
        <v>1</v>
      </c>
    </row>
    <row r="2" spans="1:7" ht="27.75" customHeight="1">
      <c r="A2" s="213" t="s">
        <v>160</v>
      </c>
      <c r="B2" s="213"/>
      <c r="C2" s="213"/>
      <c r="D2" s="213"/>
      <c r="E2" s="213"/>
      <c r="F2" s="213"/>
      <c r="G2" s="213"/>
    </row>
    <row r="3" spans="1:7" ht="14.25">
      <c r="A3" s="68" t="s">
        <v>150</v>
      </c>
      <c r="B3" s="4"/>
      <c r="C3" s="4"/>
      <c r="D3" s="4"/>
      <c r="E3" s="4"/>
      <c r="F3" s="5"/>
      <c r="G3" s="4"/>
    </row>
    <row r="4" spans="1:7" ht="14.25">
      <c r="A4" s="68"/>
      <c r="B4" s="4"/>
      <c r="C4" s="4"/>
      <c r="D4" s="4"/>
      <c r="E4" s="4"/>
      <c r="F4" s="5"/>
      <c r="G4" s="4"/>
    </row>
    <row r="5" spans="1:7" ht="15.75">
      <c r="A5" s="6" t="s">
        <v>135</v>
      </c>
      <c r="B5" s="4"/>
      <c r="C5" s="4"/>
      <c r="D5" s="4"/>
      <c r="E5" s="4"/>
      <c r="F5" s="5"/>
      <c r="G5" s="4"/>
    </row>
    <row r="6" spans="1:7" ht="12.75">
      <c r="A6" s="201" t="s">
        <v>136</v>
      </c>
      <c r="B6" s="201"/>
      <c r="C6" s="146" t="s">
        <v>3</v>
      </c>
      <c r="D6" s="146" t="s">
        <v>4</v>
      </c>
      <c r="E6" s="145" t="s">
        <v>5</v>
      </c>
      <c r="F6" s="147" t="s">
        <v>6</v>
      </c>
      <c r="G6" s="153" t="s">
        <v>7</v>
      </c>
    </row>
    <row r="7" spans="1:7" ht="12.75">
      <c r="A7" s="202" t="s">
        <v>137</v>
      </c>
      <c r="B7" s="203"/>
      <c r="C7" s="180" t="s">
        <v>162</v>
      </c>
      <c r="D7" s="181" t="s">
        <v>162</v>
      </c>
      <c r="E7" s="182" t="s">
        <v>162</v>
      </c>
      <c r="F7" s="186">
        <v>0</v>
      </c>
      <c r="G7" s="187" t="s">
        <v>185</v>
      </c>
    </row>
    <row r="8" spans="1:7" ht="12.75">
      <c r="A8" s="219" t="s">
        <v>138</v>
      </c>
      <c r="B8" s="220"/>
      <c r="C8" s="183" t="s">
        <v>162</v>
      </c>
      <c r="D8" s="184" t="s">
        <v>162</v>
      </c>
      <c r="E8" s="185" t="s">
        <v>162</v>
      </c>
      <c r="F8" s="172">
        <v>0</v>
      </c>
      <c r="G8" s="188" t="s">
        <v>185</v>
      </c>
    </row>
    <row r="9" spans="1:7" ht="13.5">
      <c r="A9" s="202" t="s">
        <v>177</v>
      </c>
      <c r="B9" s="206"/>
      <c r="C9" s="192" t="s">
        <v>163</v>
      </c>
      <c r="D9" s="189">
        <v>1500</v>
      </c>
      <c r="E9" s="190"/>
      <c r="F9" s="176">
        <f>D9*E9</f>
        <v>0</v>
      </c>
      <c r="G9" s="191" t="s">
        <v>185</v>
      </c>
    </row>
    <row r="10" spans="1:7" ht="13.5">
      <c r="A10" s="70"/>
      <c r="B10" s="70"/>
      <c r="C10" s="149"/>
      <c r="D10" s="149"/>
      <c r="E10" s="149"/>
      <c r="F10" s="150"/>
      <c r="G10" s="149"/>
    </row>
    <row r="11" spans="1:7" ht="15">
      <c r="A11" s="34" t="s">
        <v>139</v>
      </c>
      <c r="B11" s="35"/>
      <c r="C11" s="34"/>
      <c r="D11" s="36"/>
      <c r="E11" s="35"/>
      <c r="F11" s="37">
        <f>SUM(F7:F9)</f>
        <v>0</v>
      </c>
      <c r="G11" s="38" t="s">
        <v>15</v>
      </c>
    </row>
    <row r="12" spans="1:7" ht="14.25">
      <c r="A12" s="3"/>
      <c r="B12" s="4"/>
      <c r="C12" s="4"/>
      <c r="D12" s="4"/>
      <c r="E12" s="4"/>
      <c r="F12" s="5"/>
      <c r="G12" s="4"/>
    </row>
    <row r="13" spans="1:7" ht="15">
      <c r="A13" s="6" t="s">
        <v>2</v>
      </c>
      <c r="B13" s="7"/>
      <c r="C13" s="7"/>
      <c r="D13" s="7"/>
      <c r="E13" s="7"/>
      <c r="F13" s="8"/>
      <c r="G13" s="7"/>
    </row>
    <row r="14" spans="1:7" ht="12.75">
      <c r="A14" s="207" t="s">
        <v>147</v>
      </c>
      <c r="B14" s="207"/>
      <c r="C14" s="9" t="s">
        <v>3</v>
      </c>
      <c r="D14" s="9" t="s">
        <v>4</v>
      </c>
      <c r="E14" s="10" t="s">
        <v>5</v>
      </c>
      <c r="F14" s="11" t="s">
        <v>6</v>
      </c>
      <c r="G14" s="12" t="s">
        <v>7</v>
      </c>
    </row>
    <row r="15" spans="1:7" ht="12.75">
      <c r="A15" s="13" t="s">
        <v>48</v>
      </c>
      <c r="B15" s="10" t="s">
        <v>49</v>
      </c>
      <c r="C15" s="9" t="s">
        <v>10</v>
      </c>
      <c r="D15" s="9">
        <v>7</v>
      </c>
      <c r="E15" s="101"/>
      <c r="F15" s="11">
        <f>E15*D15</f>
        <v>0</v>
      </c>
      <c r="G15" s="14"/>
    </row>
    <row r="16" spans="1:7" ht="12.75">
      <c r="A16" s="13" t="s">
        <v>8</v>
      </c>
      <c r="B16" s="10" t="s">
        <v>9</v>
      </c>
      <c r="C16" s="9" t="s">
        <v>10</v>
      </c>
      <c r="D16" s="9">
        <v>10</v>
      </c>
      <c r="E16" s="101"/>
      <c r="F16" s="11">
        <f>E16*D16</f>
        <v>0</v>
      </c>
      <c r="G16" s="14"/>
    </row>
    <row r="17" spans="1:7" ht="12.75" customHeight="1">
      <c r="A17" s="15"/>
      <c r="B17" s="12" t="s">
        <v>11</v>
      </c>
      <c r="C17" s="9"/>
      <c r="D17" s="16">
        <f>SUM(D15:D16)</f>
        <v>17</v>
      </c>
      <c r="E17" s="10"/>
      <c r="F17" s="100">
        <f>SUM(F15:F16)</f>
        <v>0</v>
      </c>
      <c r="G17" s="17"/>
    </row>
    <row r="18" spans="1:7" ht="12.75">
      <c r="A18" s="19"/>
      <c r="B18" s="20"/>
      <c r="C18" s="15"/>
      <c r="D18" s="21"/>
      <c r="E18" s="22"/>
      <c r="F18" s="23"/>
      <c r="G18" s="24"/>
    </row>
    <row r="19" spans="1:7" ht="12.75">
      <c r="A19" s="207" t="s">
        <v>12</v>
      </c>
      <c r="B19" s="207"/>
      <c r="C19" s="9" t="s">
        <v>3</v>
      </c>
      <c r="D19" s="9" t="s">
        <v>4</v>
      </c>
      <c r="E19" s="10" t="s">
        <v>5</v>
      </c>
      <c r="F19" s="11" t="s">
        <v>6</v>
      </c>
      <c r="G19" s="12" t="s">
        <v>7</v>
      </c>
    </row>
    <row r="20" spans="1:7" ht="12.75">
      <c r="A20" s="208" t="s">
        <v>145</v>
      </c>
      <c r="B20" s="208"/>
      <c r="C20" s="9" t="s">
        <v>10</v>
      </c>
      <c r="D20" s="9">
        <f>D17</f>
        <v>17</v>
      </c>
      <c r="E20" s="101"/>
      <c r="F20" s="11">
        <f>E20*D20</f>
        <v>0</v>
      </c>
      <c r="G20" s="14" t="s">
        <v>13</v>
      </c>
    </row>
    <row r="21" spans="1:7" ht="12.75">
      <c r="A21" s="15"/>
      <c r="B21" s="12" t="s">
        <v>11</v>
      </c>
      <c r="C21" s="9"/>
      <c r="D21" s="16">
        <f>SUM(D20)</f>
        <v>17</v>
      </c>
      <c r="E21" s="10"/>
      <c r="F21" s="100">
        <f>SUM(F20:F20)</f>
        <v>0</v>
      </c>
      <c r="G21" s="17"/>
    </row>
    <row r="22" spans="1:7" ht="12.75">
      <c r="A22" s="26"/>
      <c r="B22" s="27"/>
      <c r="C22" s="28"/>
      <c r="D22" s="29"/>
      <c r="E22" s="30"/>
      <c r="F22" s="31"/>
      <c r="G22" s="32"/>
    </row>
    <row r="23" spans="1:7" ht="15">
      <c r="A23" s="34" t="s">
        <v>14</v>
      </c>
      <c r="B23" s="35"/>
      <c r="C23" s="34"/>
      <c r="D23" s="36"/>
      <c r="E23" s="35"/>
      <c r="F23" s="37">
        <f>F17+F21</f>
        <v>0</v>
      </c>
      <c r="G23" s="38" t="s">
        <v>15</v>
      </c>
    </row>
    <row r="24" spans="1:7" ht="15">
      <c r="A24" s="39"/>
      <c r="B24" s="40"/>
      <c r="C24" s="39"/>
      <c r="D24" s="41"/>
      <c r="E24" s="40"/>
      <c r="F24" s="42"/>
      <c r="G24" s="43"/>
    </row>
    <row r="25" spans="1:7" ht="15">
      <c r="A25" s="6" t="s">
        <v>28</v>
      </c>
      <c r="B25" s="7"/>
      <c r="C25" s="7"/>
      <c r="D25" s="7"/>
      <c r="E25" s="7"/>
      <c r="F25" s="8"/>
      <c r="G25" s="7"/>
    </row>
    <row r="26" spans="1:7" ht="12.75">
      <c r="A26" s="207" t="s">
        <v>161</v>
      </c>
      <c r="B26" s="207"/>
      <c r="C26" s="9" t="s">
        <v>3</v>
      </c>
      <c r="D26" s="9" t="s">
        <v>4</v>
      </c>
      <c r="E26" s="10" t="s">
        <v>5</v>
      </c>
      <c r="F26" s="11" t="s">
        <v>6</v>
      </c>
      <c r="G26" s="12" t="s">
        <v>7</v>
      </c>
    </row>
    <row r="27" spans="1:7" ht="12.75">
      <c r="A27" s="69"/>
      <c r="B27" s="10" t="s">
        <v>29</v>
      </c>
      <c r="C27" s="9" t="s">
        <v>10</v>
      </c>
      <c r="D27" s="9">
        <v>24</v>
      </c>
      <c r="E27" s="101"/>
      <c r="F27" s="11">
        <f>E27*D27</f>
        <v>0</v>
      </c>
      <c r="G27" s="14"/>
    </row>
    <row r="28" spans="1:7" ht="12.75">
      <c r="A28" s="15"/>
      <c r="B28" s="12" t="s">
        <v>11</v>
      </c>
      <c r="C28" s="9"/>
      <c r="D28" s="16">
        <f>SUM(D27:D27)</f>
        <v>24</v>
      </c>
      <c r="E28" s="11"/>
      <c r="F28" s="100">
        <f>SUM(F27:F27)</f>
        <v>0</v>
      </c>
      <c r="G28" s="17"/>
    </row>
    <row r="29" spans="1:7" ht="12.75">
      <c r="A29" s="19"/>
      <c r="B29" s="20"/>
      <c r="C29" s="15"/>
      <c r="D29" s="21"/>
      <c r="E29" s="22"/>
      <c r="F29" s="23"/>
      <c r="G29" s="24"/>
    </row>
    <row r="30" spans="1:7" ht="12.75">
      <c r="A30" s="207" t="s">
        <v>12</v>
      </c>
      <c r="B30" s="207"/>
      <c r="C30" s="9" t="s">
        <v>3</v>
      </c>
      <c r="D30" s="9" t="s">
        <v>4</v>
      </c>
      <c r="E30" s="10" t="s">
        <v>5</v>
      </c>
      <c r="F30" s="11" t="s">
        <v>6</v>
      </c>
      <c r="G30" s="12" t="s">
        <v>7</v>
      </c>
    </row>
    <row r="31" spans="1:7" ht="12.75">
      <c r="A31" s="208" t="s">
        <v>145</v>
      </c>
      <c r="B31" s="208"/>
      <c r="C31" s="9" t="s">
        <v>10</v>
      </c>
      <c r="D31" s="9">
        <f>D28</f>
        <v>24</v>
      </c>
      <c r="E31" s="101"/>
      <c r="F31" s="11">
        <f>E31*D31</f>
        <v>0</v>
      </c>
      <c r="G31" s="14" t="s">
        <v>13</v>
      </c>
    </row>
    <row r="32" spans="1:7" ht="12.75">
      <c r="A32" s="15"/>
      <c r="B32" s="12" t="s">
        <v>11</v>
      </c>
      <c r="C32" s="9"/>
      <c r="D32" s="16">
        <f>SUM(D31)</f>
        <v>24</v>
      </c>
      <c r="E32" s="10"/>
      <c r="F32" s="100">
        <f>SUM(F31:F31)</f>
        <v>0</v>
      </c>
      <c r="G32" s="17"/>
    </row>
    <row r="33" spans="1:7" ht="12.75">
      <c r="A33" s="26"/>
      <c r="B33" s="27"/>
      <c r="C33" s="28"/>
      <c r="D33" s="29"/>
      <c r="E33" s="30"/>
      <c r="F33" s="31"/>
      <c r="G33" s="32"/>
    </row>
    <row r="34" spans="1:7" ht="15">
      <c r="A34" s="34" t="s">
        <v>31</v>
      </c>
      <c r="B34" s="35"/>
      <c r="C34" s="34"/>
      <c r="D34" s="36"/>
      <c r="E34" s="35"/>
      <c r="F34" s="37">
        <f>F28+F32</f>
        <v>0</v>
      </c>
      <c r="G34" s="38" t="s">
        <v>15</v>
      </c>
    </row>
    <row r="35" spans="1:7" ht="15">
      <c r="A35" s="39"/>
      <c r="B35" s="40"/>
      <c r="C35" s="39"/>
      <c r="D35" s="41"/>
      <c r="E35" s="40"/>
      <c r="F35" s="42"/>
      <c r="G35" s="43"/>
    </row>
    <row r="36" spans="1:7" ht="15">
      <c r="A36" s="6" t="s">
        <v>32</v>
      </c>
      <c r="B36" s="7"/>
      <c r="C36" s="7"/>
      <c r="D36" s="7"/>
      <c r="E36" s="70"/>
      <c r="F36" s="71"/>
      <c r="G36" s="72"/>
    </row>
    <row r="37" spans="1:7" ht="12.75">
      <c r="A37" s="207" t="s">
        <v>151</v>
      </c>
      <c r="B37" s="207"/>
      <c r="C37" s="9" t="s">
        <v>3</v>
      </c>
      <c r="D37" s="9" t="s">
        <v>4</v>
      </c>
      <c r="E37" s="10" t="s">
        <v>5</v>
      </c>
      <c r="F37" s="11" t="s">
        <v>6</v>
      </c>
      <c r="G37" s="12" t="s">
        <v>7</v>
      </c>
    </row>
    <row r="38" spans="1:7" ht="12.75">
      <c r="A38" s="73" t="s">
        <v>33</v>
      </c>
      <c r="B38" s="74" t="s">
        <v>34</v>
      </c>
      <c r="C38" s="9" t="s">
        <v>10</v>
      </c>
      <c r="D38" s="9">
        <v>24</v>
      </c>
      <c r="E38" s="101"/>
      <c r="F38" s="11">
        <f>E38*D38</f>
        <v>0</v>
      </c>
      <c r="G38" s="17"/>
    </row>
    <row r="39" spans="1:7" ht="12.75">
      <c r="A39" s="73" t="s">
        <v>56</v>
      </c>
      <c r="B39" s="74" t="s">
        <v>57</v>
      </c>
      <c r="C39" s="9" t="s">
        <v>10</v>
      </c>
      <c r="D39" s="9">
        <v>12</v>
      </c>
      <c r="E39" s="101"/>
      <c r="F39" s="11">
        <f>E39*D39</f>
        <v>0</v>
      </c>
      <c r="G39" s="17"/>
    </row>
    <row r="40" spans="1:7" ht="12.75">
      <c r="A40" s="73" t="s">
        <v>41</v>
      </c>
      <c r="B40" s="74" t="s">
        <v>42</v>
      </c>
      <c r="C40" s="9" t="s">
        <v>10</v>
      </c>
      <c r="D40" s="9">
        <v>12</v>
      </c>
      <c r="E40" s="101"/>
      <c r="F40" s="11">
        <f>E40*D40</f>
        <v>0</v>
      </c>
      <c r="G40" s="17"/>
    </row>
    <row r="41" spans="1:7" ht="12.75">
      <c r="A41" s="15"/>
      <c r="B41" s="12" t="s">
        <v>11</v>
      </c>
      <c r="C41" s="9"/>
      <c r="D41" s="16">
        <f>SUM(D38:D40)</f>
        <v>48</v>
      </c>
      <c r="E41" s="10"/>
      <c r="F41" s="100">
        <f>SUM(F38:F40)</f>
        <v>0</v>
      </c>
      <c r="G41" s="17"/>
    </row>
    <row r="42" spans="1:7" ht="12.75">
      <c r="A42" s="15"/>
      <c r="B42" s="20"/>
      <c r="C42" s="15"/>
      <c r="D42" s="21"/>
      <c r="E42" s="22"/>
      <c r="F42" s="23"/>
      <c r="G42" s="24"/>
    </row>
    <row r="43" spans="1:7" ht="12.75">
      <c r="A43" s="207" t="s">
        <v>12</v>
      </c>
      <c r="B43" s="207"/>
      <c r="C43" s="9" t="s">
        <v>3</v>
      </c>
      <c r="D43" s="9" t="s">
        <v>4</v>
      </c>
      <c r="E43" s="10" t="s">
        <v>5</v>
      </c>
      <c r="F43" s="11" t="s">
        <v>6</v>
      </c>
      <c r="G43" s="12" t="s">
        <v>7</v>
      </c>
    </row>
    <row r="44" spans="1:7" ht="12.75">
      <c r="A44" s="208" t="s">
        <v>146</v>
      </c>
      <c r="B44" s="208"/>
      <c r="C44" s="9" t="s">
        <v>10</v>
      </c>
      <c r="D44" s="9">
        <f>D41</f>
        <v>48</v>
      </c>
      <c r="E44" s="101"/>
      <c r="F44" s="11">
        <f>E44*D44</f>
        <v>0</v>
      </c>
      <c r="G44" s="14" t="s">
        <v>43</v>
      </c>
    </row>
    <row r="45" spans="1:7" ht="12.75">
      <c r="A45" s="15"/>
      <c r="B45" s="12" t="s">
        <v>11</v>
      </c>
      <c r="C45" s="9"/>
      <c r="D45" s="16">
        <f>D44</f>
        <v>48</v>
      </c>
      <c r="E45" s="10"/>
      <c r="F45" s="100">
        <f>SUM(F44:F44)</f>
        <v>0</v>
      </c>
      <c r="G45" s="17"/>
    </row>
    <row r="46" spans="1:7" ht="12.75">
      <c r="A46" s="75"/>
      <c r="B46" s="75"/>
      <c r="C46" s="75"/>
      <c r="D46" s="75"/>
      <c r="E46" s="75"/>
      <c r="F46" s="76"/>
      <c r="G46" s="75"/>
    </row>
    <row r="47" spans="1:7" ht="15">
      <c r="A47" s="34" t="s">
        <v>44</v>
      </c>
      <c r="B47" s="35"/>
      <c r="C47" s="34"/>
      <c r="D47" s="34"/>
      <c r="E47" s="34"/>
      <c r="F47" s="37">
        <f>F41+F45</f>
        <v>0</v>
      </c>
      <c r="G47" s="77" t="s">
        <v>15</v>
      </c>
    </row>
    <row r="48" spans="1:7" ht="15">
      <c r="A48" s="39"/>
      <c r="B48" s="40"/>
      <c r="C48" s="39"/>
      <c r="D48" s="39"/>
      <c r="E48" s="39"/>
      <c r="F48" s="42"/>
      <c r="G48" s="78"/>
    </row>
    <row r="49" spans="1:7" ht="15">
      <c r="A49" s="39" t="s">
        <v>16</v>
      </c>
      <c r="B49" s="47"/>
      <c r="C49" s="47"/>
      <c r="D49" s="48"/>
      <c r="E49" s="49"/>
      <c r="F49" s="50"/>
      <c r="G49" s="51"/>
    </row>
    <row r="50" spans="1:7" ht="12.75">
      <c r="A50" s="207" t="s">
        <v>140</v>
      </c>
      <c r="B50" s="207"/>
      <c r="C50" s="9" t="s">
        <v>3</v>
      </c>
      <c r="D50" s="9" t="s">
        <v>4</v>
      </c>
      <c r="E50" s="10" t="s">
        <v>5</v>
      </c>
      <c r="F50" s="11" t="s">
        <v>6</v>
      </c>
      <c r="G50" s="12" t="s">
        <v>7</v>
      </c>
    </row>
    <row r="51" spans="1:7" ht="13.5">
      <c r="A51" s="210" t="s">
        <v>134</v>
      </c>
      <c r="B51" s="212"/>
      <c r="C51" s="9" t="s">
        <v>163</v>
      </c>
      <c r="D51" s="9">
        <f>D9</f>
        <v>1500</v>
      </c>
      <c r="E51" s="10"/>
      <c r="F51" s="11">
        <f>D51*E51</f>
        <v>0</v>
      </c>
      <c r="G51" s="154" t="s">
        <v>141</v>
      </c>
    </row>
    <row r="52" spans="1:7" ht="12.75">
      <c r="A52" s="210" t="s">
        <v>129</v>
      </c>
      <c r="B52" s="211"/>
      <c r="C52" s="10" t="s">
        <v>10</v>
      </c>
      <c r="D52" s="9">
        <f>D21</f>
        <v>17</v>
      </c>
      <c r="E52" s="11"/>
      <c r="F52" s="11">
        <f>D52*E52</f>
        <v>0</v>
      </c>
      <c r="G52" s="53" t="s">
        <v>132</v>
      </c>
    </row>
    <row r="53" spans="1:7" ht="12.75">
      <c r="A53" s="215" t="s">
        <v>130</v>
      </c>
      <c r="B53" s="216"/>
      <c r="C53" s="145" t="s">
        <v>10</v>
      </c>
      <c r="D53" s="146">
        <f>D32</f>
        <v>24</v>
      </c>
      <c r="E53" s="147"/>
      <c r="F53" s="147">
        <f>D53*E53</f>
        <v>0</v>
      </c>
      <c r="G53" s="148" t="s">
        <v>132</v>
      </c>
    </row>
    <row r="54" spans="1:7" ht="12.75">
      <c r="A54" s="202" t="s">
        <v>131</v>
      </c>
      <c r="B54" s="206"/>
      <c r="C54" s="160" t="s">
        <v>10</v>
      </c>
      <c r="D54" s="161">
        <f>D45</f>
        <v>48</v>
      </c>
      <c r="E54" s="162"/>
      <c r="F54" s="162">
        <f>D54*E54</f>
        <v>0</v>
      </c>
      <c r="G54" s="163" t="s">
        <v>132</v>
      </c>
    </row>
    <row r="55" spans="1:7" ht="12.75">
      <c r="A55" s="22"/>
      <c r="B55" s="152" t="s">
        <v>11</v>
      </c>
      <c r="C55" s="152"/>
      <c r="D55" s="167">
        <f>SUM(D52:D54)</f>
        <v>89</v>
      </c>
      <c r="E55" s="166"/>
      <c r="F55" s="165">
        <f>SUM(F51:F54)</f>
        <v>0</v>
      </c>
      <c r="G55" s="164"/>
    </row>
    <row r="56" spans="1:7" ht="15">
      <c r="A56" s="28"/>
      <c r="B56" s="54"/>
      <c r="C56" s="28"/>
      <c r="D56" s="26"/>
      <c r="E56" s="55"/>
      <c r="F56" s="55"/>
      <c r="G56" s="56"/>
    </row>
    <row r="57" spans="1:7" ht="15">
      <c r="A57" s="34" t="s">
        <v>17</v>
      </c>
      <c r="B57" s="35"/>
      <c r="C57" s="34"/>
      <c r="D57" s="36"/>
      <c r="E57" s="35"/>
      <c r="F57" s="37">
        <f>F55</f>
        <v>0</v>
      </c>
      <c r="G57" s="38" t="s">
        <v>15</v>
      </c>
    </row>
    <row r="58" spans="1:7" ht="15">
      <c r="A58" s="39"/>
      <c r="B58" s="40"/>
      <c r="C58" s="39"/>
      <c r="D58" s="41"/>
      <c r="E58" s="58"/>
      <c r="F58" s="59"/>
      <c r="G58" s="43"/>
    </row>
    <row r="59" spans="1:7" ht="18">
      <c r="A59" s="60" t="s">
        <v>18</v>
      </c>
      <c r="B59" s="61"/>
      <c r="C59" s="62"/>
      <c r="D59" s="63"/>
      <c r="E59" s="64"/>
      <c r="F59" s="65">
        <f>F11+F57+F23+F47+F34</f>
        <v>0</v>
      </c>
      <c r="G59" s="66" t="s">
        <v>15</v>
      </c>
    </row>
    <row r="61" ht="12.75">
      <c r="A61" t="s">
        <v>133</v>
      </c>
    </row>
  </sheetData>
  <sheetProtection selectLockedCells="1" selectUnlockedCells="1"/>
  <mergeCells count="19">
    <mergeCell ref="A2:G2"/>
    <mergeCell ref="A54:B54"/>
    <mergeCell ref="A14:B14"/>
    <mergeCell ref="A19:B19"/>
    <mergeCell ref="A20:B20"/>
    <mergeCell ref="A26:B26"/>
    <mergeCell ref="A30:B30"/>
    <mergeCell ref="A31:B31"/>
    <mergeCell ref="A52:B52"/>
    <mergeCell ref="A53:B53"/>
    <mergeCell ref="A6:B6"/>
    <mergeCell ref="A7:B7"/>
    <mergeCell ref="A8:B8"/>
    <mergeCell ref="A9:B9"/>
    <mergeCell ref="A51:B51"/>
    <mergeCell ref="A37:B37"/>
    <mergeCell ref="A43:B43"/>
    <mergeCell ref="A44:B44"/>
    <mergeCell ref="A50:B50"/>
  </mergeCells>
  <printOptions/>
  <pageMargins left="0.7875" right="0.7875" top="0.9847222222222223" bottom="0.9847222222222223" header="0.49236111111111114" footer="0.49236111111111114"/>
  <pageSetup horizontalDpi="300" verticalDpi="300" orientation="landscape" paperSize="9" r:id="rId1"/>
  <headerFooter alignWithMargins="0">
    <oddHeader>&amp;L&amp;"Verdana,Obyčejné"&amp;8VÝSADBY DŘEVIN V MIKROREGIONU STRAŽIŠTĚ&amp;R&amp;"Verdana,Obyčejné"&amp;8únor 2013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Romana</cp:lastModifiedBy>
  <cp:lastPrinted>2013-10-09T07:11:43Z</cp:lastPrinted>
  <dcterms:created xsi:type="dcterms:W3CDTF">2013-01-05T15:10:25Z</dcterms:created>
  <dcterms:modified xsi:type="dcterms:W3CDTF">2014-02-03T08:47:11Z</dcterms:modified>
  <cp:category/>
  <cp:version/>
  <cp:contentType/>
  <cp:contentStatus/>
</cp:coreProperties>
</file>