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4"/>
  </bookViews>
  <sheets>
    <sheet name="1" sheetId="2" r:id="rId1"/>
    <sheet name="5" sheetId="3" r:id="rId2"/>
    <sheet name="9" sheetId="4" r:id="rId3"/>
    <sheet name="OPL" sheetId="5" r:id="rId4"/>
    <sheet name="SP" sheetId="6" r:id="rId5"/>
    <sheet name="VRN" sheetId="7" r:id="rId6"/>
    <sheet name="X1" sheetId="8" r:id="rId7"/>
    <sheet name="X2" sheetId="9" r:id="rId8"/>
    <sheet name="X3" sheetId="10" r:id="rId9"/>
    <sheet name="X4" sheetId="11" r:id="rId10"/>
    <sheet name="X5" sheetId="12" r:id="rId11"/>
    <sheet name="X6" sheetId="13" r:id="rId12"/>
    <sheet name="X7" sheetId="14" r:id="rId13"/>
  </sheets>
  <definedNames>
    <definedName name="_xlnm.Print_Area" localSheetId="0">'1'!$A$1:$L$17</definedName>
    <definedName name="_xlnm.Print_Area" localSheetId="1">'5'!$A$1:$L$18</definedName>
    <definedName name="_xlnm.Print_Area" localSheetId="2">'9'!$A$1:$L$22</definedName>
    <definedName name="_xlnm.Print_Area" localSheetId="3">'OPL'!$A$1:$L$24</definedName>
    <definedName name="_xlnm.Print_Area" localSheetId="4">'SP'!$A$1:$L$14</definedName>
    <definedName name="_xlnm.Print_Area" localSheetId="5">'VRN'!$A$1:$L$15</definedName>
    <definedName name="_xlnm.Print_Area" localSheetId="6">'X1'!$A$1:$L$21</definedName>
    <definedName name="_xlnm.Print_Area" localSheetId="7">'X2'!$A$1:$L$21</definedName>
    <definedName name="_xlnm.Print_Area" localSheetId="8">'X3'!$A$1:$L$20</definedName>
    <definedName name="_xlnm.Print_Area" localSheetId="9">'X4'!$A$1:$L$17</definedName>
    <definedName name="_xlnm.Print_Area" localSheetId="10">'X5'!$A$1:$L$18</definedName>
    <definedName name="_xlnm.Print_Area" localSheetId="11">'X6'!$A$1:$L$17</definedName>
    <definedName name="_xlnm.Print_Area" localSheetId="12">'X7'!$A$1:$L$34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<sst xmlns="http://schemas.openxmlformats.org/spreadsheetml/2006/main" count="719" uniqueCount="296">
  <si>
    <t xml:space="preserve">                                        </t>
  </si>
  <si>
    <t>NABÍDKOVÝ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</si>
  <si>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</si>
  <si>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</si>
  <si>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</si>
  <si>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</si>
  <si>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 xml:space="preserve">  Stavba:      Nabídka                          REKONSTRUKCE ATLETICKÉHO STADIONU PACOV                                                             </t>
  </si>
  <si>
    <t>Investor:</t>
  </si>
  <si>
    <t xml:space="preserve">   1  Zemní práce      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</si>
  <si>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</si>
  <si>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</si>
  <si>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</si>
  <si>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</si>
  <si>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</si>
  <si>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</si>
  <si>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122251101</t>
  </si>
  <si>
    <t xml:space="preserve">Odkopávky a prokopávky nezapažené v hornině třídy těžitelnosti I, skupiny 3 strojně                 </t>
  </si>
  <si>
    <t xml:space="preserve">m3   </t>
  </si>
  <si>
    <t>_6160K6HQO</t>
  </si>
  <si>
    <t>131111333</t>
  </si>
  <si>
    <t xml:space="preserve">Vrtání jamek pro plotové sloupky D do 300 mm                                                        </t>
  </si>
  <si>
    <t xml:space="preserve">m    </t>
  </si>
  <si>
    <t>_6170JWJ5F</t>
  </si>
  <si>
    <t>167151101</t>
  </si>
  <si>
    <t xml:space="preserve">Nakládání výkopku z hornin třídy těžitelnosti I, skupiny 1 až 3 do 100 m3                           </t>
  </si>
  <si>
    <t>_6160KR6N5</t>
  </si>
  <si>
    <t>162751117</t>
  </si>
  <si>
    <t xml:space="preserve">Vodorovné přemístění do 10000 m výkopku/sypaniny z horniny třídy těžitelnosti I, skupiny 1 až 3     </t>
  </si>
  <si>
    <t>_6160KTL4S</t>
  </si>
  <si>
    <t>162751119</t>
  </si>
  <si>
    <t>Příplatek k vodorovnému přemístění výkopku/sypaniny z horniny třídy těžitelnosti I, skupiny 1 až 3 Z</t>
  </si>
  <si>
    <t>_6160KUB5J</t>
  </si>
  <si>
    <t>171251201</t>
  </si>
  <si>
    <t xml:space="preserve">Uložení sypaniny na skládky nebo meziskládky                                                        </t>
  </si>
  <si>
    <t>_6160KVAG8</t>
  </si>
  <si>
    <t>171201231</t>
  </si>
  <si>
    <t xml:space="preserve">Poplatek za uložení zeminy a kamení na recyklační skládce (skládkovné) kód odpadu 17 05 04          </t>
  </si>
  <si>
    <t xml:space="preserve">t    </t>
  </si>
  <si>
    <t>_6160KWJC9</t>
  </si>
  <si>
    <t>181951112</t>
  </si>
  <si>
    <t xml:space="preserve">Úprava pláně v hornině třídy těžitelnosti I, skupiny 1 až 3 se zhutněním strojně                    </t>
  </si>
  <si>
    <t xml:space="preserve">m2   </t>
  </si>
  <si>
    <t>_6160K8S8Y</t>
  </si>
  <si>
    <t xml:space="preserve">   5  Komunikace                                                                                          </t>
  </si>
  <si>
    <t>564751114</t>
  </si>
  <si>
    <t xml:space="preserve">Podklad z kameniva hrubého drceného vel. 0-63 mm tl 180 mm                                          </t>
  </si>
  <si>
    <t>_6160KBRXD</t>
  </si>
  <si>
    <t>564710011</t>
  </si>
  <si>
    <t xml:space="preserve">Podklad z kameniva hrubého drceného vel. 4-8 mm tl 40 mm                                            </t>
  </si>
  <si>
    <t>_6160KDL0E</t>
  </si>
  <si>
    <t>596212230</t>
  </si>
  <si>
    <t xml:space="preserve">Kladení zámkové dlažby pozemních komunikací tl 80 mm skupiny C pl do 50 m2                          </t>
  </si>
  <si>
    <t>_6160KGJSY</t>
  </si>
  <si>
    <t>5924512200</t>
  </si>
  <si>
    <t xml:space="preserve">dlažba zámková 20x10x8 cm šedá                                                                      </t>
  </si>
  <si>
    <t>_6160KP6UV</t>
  </si>
  <si>
    <t>564730111</t>
  </si>
  <si>
    <t xml:space="preserve">Podklad z kameniva hrubého drceného vel. 0-32 mm tl 100 mm                                          </t>
  </si>
  <si>
    <t>_6160N1ZKA</t>
  </si>
  <si>
    <t>998223011</t>
  </si>
  <si>
    <t xml:space="preserve">Přesun hmot pro pozemní komunikace s krytem dlážděným                                               </t>
  </si>
  <si>
    <t>_6160L486Y</t>
  </si>
  <si>
    <t>998223095</t>
  </si>
  <si>
    <t xml:space="preserve">Příplatek k přesunu hmot pro pozemní komunikace s krytem dlážděným za zvětšený přesun ZKD 5000 m    </t>
  </si>
  <si>
    <t>_6160L53KP</t>
  </si>
  <si>
    <t>577135112</t>
  </si>
  <si>
    <t xml:space="preserve">Asfaltový beton vrstva ložní ACL 16 (ABH) tl 50 mm š do 3 m z nemodifikovaného asfaltu              </t>
  </si>
  <si>
    <t>_61L0S0YVI</t>
  </si>
  <si>
    <t>577133121</t>
  </si>
  <si>
    <t xml:space="preserve">Asfaltový beton vrstva obrusná ACO 8 (ABJ) tl 40 mm š přes 3 m z nemodifikovaného asfaltu           </t>
  </si>
  <si>
    <t>_61L0S41IR</t>
  </si>
  <si>
    <t xml:space="preserve">   9  Ostatní konstrukce a práce                                                                          </t>
  </si>
  <si>
    <t>916232121</t>
  </si>
  <si>
    <t xml:space="preserve">Obruba ploch z obrubníků do betonového lože                                                         </t>
  </si>
  <si>
    <t>_6160L9DK8</t>
  </si>
  <si>
    <t>430321313</t>
  </si>
  <si>
    <t xml:space="preserve">Schodišťová konstrukce a rampa ze ŽB tř. C 16/20                                                    </t>
  </si>
  <si>
    <t>_6160N9TZG</t>
  </si>
  <si>
    <t>430361321</t>
  </si>
  <si>
    <t xml:space="preserve">Výztuž schodišťové konstrukce a rampy betonářskou ocelí                                             </t>
  </si>
  <si>
    <t>_6160RGHAW</t>
  </si>
  <si>
    <t>434121415</t>
  </si>
  <si>
    <t xml:space="preserve">Osazení ŽB schodišťových stupňů broušených nebo leštěných na schodnice                              </t>
  </si>
  <si>
    <t>_6160RUQ0Z</t>
  </si>
  <si>
    <t>5534713700</t>
  </si>
  <si>
    <t xml:space="preserve">stupeň schodišťový betonový prefabrikovaný 330x150x1000mm, přírodní barvy                           </t>
  </si>
  <si>
    <t xml:space="preserve">kus  </t>
  </si>
  <si>
    <t>_6160RXT8G</t>
  </si>
  <si>
    <t>935113111</t>
  </si>
  <si>
    <t xml:space="preserve">Osazení odvodňovacího polymerbetonového žlabu s krycím roštem šířky do 200 mm                       </t>
  </si>
  <si>
    <t>_6160S46DB</t>
  </si>
  <si>
    <t>592270050</t>
  </si>
  <si>
    <t xml:space="preserve">žlab odvodňovací polymerbeton,118x97x1000mm vč. roštu                                               </t>
  </si>
  <si>
    <t xml:space="preserve">KUS  </t>
  </si>
  <si>
    <t>_6160TPG72</t>
  </si>
  <si>
    <t>_6160LWD3N</t>
  </si>
  <si>
    <t>_6160LXG0J</t>
  </si>
  <si>
    <t>273313811</t>
  </si>
  <si>
    <t xml:space="preserve">Základy z betonu tř. C 25/30                                                                        </t>
  </si>
  <si>
    <t>_61M0P9E0I</t>
  </si>
  <si>
    <t>272361821</t>
  </si>
  <si>
    <t xml:space="preserve">Výztuž betonářskou ocelí 10 505 (R)                                                                 </t>
  </si>
  <si>
    <t>_61M0PEKGS</t>
  </si>
  <si>
    <t>273354111</t>
  </si>
  <si>
    <t xml:space="preserve">Bednění základových desek - zřízení                                                                 </t>
  </si>
  <si>
    <t>_61M0PG9KK</t>
  </si>
  <si>
    <t>273354211</t>
  </si>
  <si>
    <t xml:space="preserve">Bednění základových desek - odstranění                                                              </t>
  </si>
  <si>
    <t>_61M0PH2TC</t>
  </si>
  <si>
    <t xml:space="preserve">   OPL  Oplocení                                                                                            </t>
  </si>
  <si>
    <t>2</t>
  </si>
  <si>
    <t xml:space="preserve">Nap.drát  (3 ŘADY)                                                                                  </t>
  </si>
  <si>
    <t xml:space="preserve">bal. </t>
  </si>
  <si>
    <t>_6170JSHK9</t>
  </si>
  <si>
    <t>3</t>
  </si>
  <si>
    <t xml:space="preserve">Vázací drát PVC                                                                                     </t>
  </si>
  <si>
    <t>_6170JSHKP</t>
  </si>
  <si>
    <t>4</t>
  </si>
  <si>
    <t xml:space="preserve">Napínák PVC                                                                                         </t>
  </si>
  <si>
    <t xml:space="preserve">ks   </t>
  </si>
  <si>
    <t>_6170JSHL6</t>
  </si>
  <si>
    <t>5</t>
  </si>
  <si>
    <t xml:space="preserve">spona RAPID PVC                                                                                     </t>
  </si>
  <si>
    <t>_6170JSHLL</t>
  </si>
  <si>
    <t>6</t>
  </si>
  <si>
    <t xml:space="preserve">sloupek POZ+PVC 48/2,4m,                                                                            </t>
  </si>
  <si>
    <t>_6170JSHM0</t>
  </si>
  <si>
    <t>7</t>
  </si>
  <si>
    <t xml:space="preserve">vzpěra POZINK 38/2000,                                                                              </t>
  </si>
  <si>
    <t>_6170JSHMH</t>
  </si>
  <si>
    <t>8</t>
  </si>
  <si>
    <t xml:space="preserve">Podhrabová deska vč držáku                                                                          </t>
  </si>
  <si>
    <t>_6170JSHMX</t>
  </si>
  <si>
    <t>9</t>
  </si>
  <si>
    <t xml:space="preserve">Branka 1- Kř 1500/1650 POZINK                                                                       </t>
  </si>
  <si>
    <t>_6170JSHNH</t>
  </si>
  <si>
    <t>10</t>
  </si>
  <si>
    <t xml:space="preserve">beton C12/15                                                                                        </t>
  </si>
  <si>
    <t>_6170JSHNX</t>
  </si>
  <si>
    <t>11</t>
  </si>
  <si>
    <t xml:space="preserve">montáž oplocení                                                                                     </t>
  </si>
  <si>
    <t>_6170JSHOV</t>
  </si>
  <si>
    <t>12</t>
  </si>
  <si>
    <t xml:space="preserve">montáž brana                                                                                        </t>
  </si>
  <si>
    <t>_6170JSHP8</t>
  </si>
  <si>
    <t>13</t>
  </si>
  <si>
    <t xml:space="preserve">doprava- montáže                                                                                    </t>
  </si>
  <si>
    <t xml:space="preserve">kpl  </t>
  </si>
  <si>
    <t>_6170JSHPL</t>
  </si>
  <si>
    <t>348942131</t>
  </si>
  <si>
    <t xml:space="preserve">Zábradlí ocelové osazené do bloků z betonu ze dvou vodorovných trubek                               </t>
  </si>
  <si>
    <t>_6170JSHJT</t>
  </si>
  <si>
    <t>767161119</t>
  </si>
  <si>
    <t xml:space="preserve">Montáž zábradlí rovného z trubek do zdi hmotnosti přes 45 kg - úprava výšky                         </t>
  </si>
  <si>
    <t>_61L0SC0L3</t>
  </si>
  <si>
    <t>628612201</t>
  </si>
  <si>
    <t xml:space="preserve">Nátěr  zábradlí  jednonásobný vrchní                                                                </t>
  </si>
  <si>
    <t>_61L0SDOHD</t>
  </si>
  <si>
    <t xml:space="preserve">   SP  Sportovní povrchy                                                                                   </t>
  </si>
  <si>
    <t xml:space="preserve">Sportovní povrch polyuretanový dvouvrstvý tl. 13mm, stříkaný,vodopropustný (červená)                </t>
  </si>
  <si>
    <t xml:space="preserve">M2   </t>
  </si>
  <si>
    <t>_6160JVJ0Z</t>
  </si>
  <si>
    <t xml:space="preserve">Lajnování polyuretanového povrchu 2-k polyuretanovou barvou                                         </t>
  </si>
  <si>
    <t xml:space="preserve">KPL  </t>
  </si>
  <si>
    <t>_6160JW3FH</t>
  </si>
  <si>
    <t xml:space="preserve">Lokální vyrovnávky tl. 0 - 30 mm                                                                    </t>
  </si>
  <si>
    <t>_6160JYTH7</t>
  </si>
  <si>
    <t>998222012</t>
  </si>
  <si>
    <t xml:space="preserve">Přesun hmot pro tělovýchovné plochy                                                                 </t>
  </si>
  <si>
    <t>_61D0G57BQ</t>
  </si>
  <si>
    <t>_61L0SFTAF</t>
  </si>
  <si>
    <t xml:space="preserve">   VRN  Vedlejší rozpočtové náklady                                                                         </t>
  </si>
  <si>
    <t>030001000</t>
  </si>
  <si>
    <t xml:space="preserve">Zařízení staveniště po dobu výstavby                                                                </t>
  </si>
  <si>
    <t>_6BV0I3UT0</t>
  </si>
  <si>
    <t>045002000</t>
  </si>
  <si>
    <t xml:space="preserve">Kompletační a koordinační činnost                                                                   </t>
  </si>
  <si>
    <t>_6BV0I749R</t>
  </si>
  <si>
    <t>012002000</t>
  </si>
  <si>
    <t xml:space="preserve">Geodetické práce                                                                                    </t>
  </si>
  <si>
    <t>_6BV0IK1HO</t>
  </si>
  <si>
    <t>043134000</t>
  </si>
  <si>
    <t xml:space="preserve">Zkoušky zatěžovací                                                                                  </t>
  </si>
  <si>
    <t>_6BV0IGG8V</t>
  </si>
  <si>
    <t>043203003</t>
  </si>
  <si>
    <t xml:space="preserve">Rozbory celkem - odpady                                                                             </t>
  </si>
  <si>
    <t>_6BV0IILGC</t>
  </si>
  <si>
    <t>013254000</t>
  </si>
  <si>
    <t xml:space="preserve">Dokumentace skutečného provedení stavby                                                             </t>
  </si>
  <si>
    <t>_6BV0ILUOV</t>
  </si>
  <si>
    <t xml:space="preserve">   X1  Demontáž PUR sport.povrchu                                                                          </t>
  </si>
  <si>
    <t>113102111</t>
  </si>
  <si>
    <t xml:space="preserve">Odstranění umělého povrchu výšky do 15 mm                                                           </t>
  </si>
  <si>
    <t>_6180HR0PJ</t>
  </si>
  <si>
    <t>Sazba DPH</t>
  </si>
  <si>
    <t>DPH celkem</t>
  </si>
  <si>
    <t xml:space="preserve">   6  Úprava povrchů                                                                                      </t>
  </si>
  <si>
    <t>629995101</t>
  </si>
  <si>
    <t xml:space="preserve">Očištění vnějších ploch                                                                             </t>
  </si>
  <si>
    <t>_6180HR0PL</t>
  </si>
  <si>
    <t>777111101</t>
  </si>
  <si>
    <t xml:space="preserve">Zametení podkladu před provedením lité podlahy                                                      </t>
  </si>
  <si>
    <t>_6180HR0PM</t>
  </si>
  <si>
    <t xml:space="preserve">   997  Přesun sutě                                                                                         </t>
  </si>
  <si>
    <t>997013813</t>
  </si>
  <si>
    <t>Poplatek za uložení na skládce (skládkovné) stavebního odpadu z plastických hmot kód odpadu 17 02 03</t>
  </si>
  <si>
    <t>_6180HR0PG</t>
  </si>
  <si>
    <t>997211612</t>
  </si>
  <si>
    <t xml:space="preserve">Nakládání vybouraných hmot na dopravní prostředky pro vodorovnou dopravu                            </t>
  </si>
  <si>
    <t>_6180HR0PK</t>
  </si>
  <si>
    <t>997221561</t>
  </si>
  <si>
    <t xml:space="preserve">Vodorovná doprava suti z kusových materiálů do 1 km                                                 </t>
  </si>
  <si>
    <t>_6180HR0PH</t>
  </si>
  <si>
    <t>997221569</t>
  </si>
  <si>
    <t xml:space="preserve">Příplatek ZKD 1 km u vodorovné dopravy suti z kusových materiálů                                    </t>
  </si>
  <si>
    <t>_6180HR0PI</t>
  </si>
  <si>
    <t xml:space="preserve">   X2  Demontáž ocel.přístřešku                                                                            </t>
  </si>
  <si>
    <t>966077151</t>
  </si>
  <si>
    <t xml:space="preserve">Odstranění různých doplňkových ocelových konstrukcí hmotnosti do 1000 kg                            </t>
  </si>
  <si>
    <t>_6180HRQJ6</t>
  </si>
  <si>
    <t xml:space="preserve">   9  Ostatní konstrukce a práce, bourání                                                                 </t>
  </si>
  <si>
    <t>928126111</t>
  </si>
  <si>
    <t xml:space="preserve">Odstranění panelů mezi kolejnicí a vozovkou                                                         </t>
  </si>
  <si>
    <t>_6180HRQJ7</t>
  </si>
  <si>
    <t>997013602</t>
  </si>
  <si>
    <t xml:space="preserve">Poplatek za uložení na skládce (skládkovné) stavebního odpadu železobetonového kód odpadu 17 01 01  </t>
  </si>
  <si>
    <t>_6180HRQJB</t>
  </si>
  <si>
    <t>997013631</t>
  </si>
  <si>
    <t xml:space="preserve">Poplatek za uložení na skládce (skládkovné) stavebního odpadu směsného kód odpadu 17 09 04          </t>
  </si>
  <si>
    <t>_6180HRQJC</t>
  </si>
  <si>
    <t>_6180HRQJA</t>
  </si>
  <si>
    <t>_6180HRQJ8</t>
  </si>
  <si>
    <t>_6180HRQJ9</t>
  </si>
  <si>
    <t xml:space="preserve">   X3  Demontáž beton.schodiště                                                                            </t>
  </si>
  <si>
    <t>762214811</t>
  </si>
  <si>
    <t xml:space="preserve">Demontáž schodiště přímočarého nebo křivočarého š do 1,5 m s podstupnicemi                          </t>
  </si>
  <si>
    <t>_6180HSB90</t>
  </si>
  <si>
    <t>963014949</t>
  </si>
  <si>
    <t xml:space="preserve">Bourání prefabrikovaných ŽB schodnic                                                                </t>
  </si>
  <si>
    <t>_6180HSB8Z</t>
  </si>
  <si>
    <t>_6180HSB94</t>
  </si>
  <si>
    <t>_6180HSB93</t>
  </si>
  <si>
    <t>_6180HSB91</t>
  </si>
  <si>
    <t>_6180HSB92</t>
  </si>
  <si>
    <t xml:space="preserve">   X4  Demontáž beton.žlabů                                                                                </t>
  </si>
  <si>
    <t>966008222</t>
  </si>
  <si>
    <t xml:space="preserve">Bourání betonového nebo polymerbetonového odvodňovacího žlabu š přes 200 mm                         </t>
  </si>
  <si>
    <t>_6180HSWC7</t>
  </si>
  <si>
    <t>_6180HSWC6</t>
  </si>
  <si>
    <t>_6180HSWC5</t>
  </si>
  <si>
    <t>_6180HSWC2</t>
  </si>
  <si>
    <t>_6180HSWC4</t>
  </si>
  <si>
    <t xml:space="preserve">   X5  Demontáž beton.obrubníků                                                                            </t>
  </si>
  <si>
    <t>113202111</t>
  </si>
  <si>
    <t xml:space="preserve">Vytrhání obrub krajníků obrubníků stojatých                                                         </t>
  </si>
  <si>
    <t>_6180HTI9L</t>
  </si>
  <si>
    <t>961043111</t>
  </si>
  <si>
    <t xml:space="preserve">Bourání základů z betonu proloženého kamenem                                                        </t>
  </si>
  <si>
    <t>_6180HTI9M</t>
  </si>
  <si>
    <t>_6180HTI9K</t>
  </si>
  <si>
    <t>_6180HTI9J</t>
  </si>
  <si>
    <t>_6180HTI9H</t>
  </si>
  <si>
    <t>_6180HTI9I</t>
  </si>
  <si>
    <t xml:space="preserve">   X6  Demontáž zemních konstrukcí pod zámk.dlažbou                                                        </t>
  </si>
  <si>
    <t>113107223</t>
  </si>
  <si>
    <t xml:space="preserve">Odstranění podkladu z kameniva drceného tl 300 mm strojně pl přes 200 m2                            </t>
  </si>
  <si>
    <t>_6180HTY2T</t>
  </si>
  <si>
    <t>_6180HTY2S</t>
  </si>
  <si>
    <t>_6180HTY2R</t>
  </si>
  <si>
    <t>_6180HTY2P</t>
  </si>
  <si>
    <t>_6180HTY2Q</t>
  </si>
  <si>
    <t xml:space="preserve">   X7  Demontáž oplocení taženého                                                                          </t>
  </si>
  <si>
    <t>113107034</t>
  </si>
  <si>
    <t xml:space="preserve">Odstranění podkladu z betonu prostého tl 500 mm při překopech ručně                                 </t>
  </si>
  <si>
    <t>_6180HUFDO</t>
  </si>
  <si>
    <t xml:space="preserve">   767  Konstrukce zámečnické                                                                               </t>
  </si>
  <si>
    <t>767911822R00</t>
  </si>
  <si>
    <t xml:space="preserve">Demontáž drátěného pletiva výšky do 2,0 m                                                           </t>
  </si>
  <si>
    <t>_6180HUFDN</t>
  </si>
  <si>
    <t>_6180HUFDM</t>
  </si>
  <si>
    <t>_6180HUFDL</t>
  </si>
  <si>
    <t>_6180HUFDJ</t>
  </si>
  <si>
    <t>_6180HUFDK</t>
  </si>
  <si>
    <t>STAVBA CELKEM</t>
  </si>
  <si>
    <t>Nabídku zpracoval:</t>
  </si>
  <si>
    <t xml:space="preserve">                              </t>
  </si>
  <si>
    <t xml:space="preserve">Sportovní povrch polyuretanový jednovrstvý tl. 10mm, EPDM,vodopropustný (červená)                </t>
  </si>
  <si>
    <t>Dodavatel stavby:</t>
  </si>
  <si>
    <t>Dne:</t>
  </si>
  <si>
    <t>Město Pacov</t>
  </si>
  <si>
    <t xml:space="preserve">Město Pacov                             </t>
  </si>
  <si>
    <t xml:space="preserve">Město Pacov                                        </t>
  </si>
  <si>
    <t>Nabídková cena bez DPH:</t>
  </si>
  <si>
    <t>Naaídková cena bez DPH:</t>
  </si>
  <si>
    <t>Nabídková cena s DPH: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</si>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</sst>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0" fontId="6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/>
    <xf numFmtId="4" fontId="3" fillId="4" borderId="0" xfId="0" applyNumberFormat="1" applyFont="1" applyFill="1"/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5" fillId="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6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F2FA-C75C-46EF-AE9E-7A4BC16EEF95}">
  <sheetPr>
    <pageSetUpPr fitToPage="1"/>
  </sheetPr>
  <dimension ref="A1:M18"/>
  <sheetViews>
    <sheetView workbookViewId="0" topLeftCell="A1">
      <selection activeCell="A18" sqref="A18:L18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0039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289</v>
      </c>
    </row>
    <row r="6" ht="15.75" thickBot="1"/>
    <row r="7" spans="1:12" ht="15.75" thickBot="1">
      <c r="A7" s="33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35" t="s">
        <v>9</v>
      </c>
      <c r="B8" s="36"/>
      <c r="C8" s="37" t="s">
        <v>10</v>
      </c>
      <c r="D8" s="38"/>
      <c r="E8" s="38"/>
      <c r="F8" s="38"/>
      <c r="G8" s="38"/>
      <c r="H8" s="38"/>
      <c r="I8" s="7" t="s">
        <v>11</v>
      </c>
      <c r="J8" s="8" t="s">
        <v>12</v>
      </c>
      <c r="K8" s="7" t="s">
        <v>13</v>
      </c>
      <c r="L8" s="7" t="s">
        <v>14</v>
      </c>
    </row>
    <row r="9" spans="1:13" ht="15">
      <c r="A9" s="6">
        <v>1</v>
      </c>
      <c r="B9" s="10" t="s">
        <v>15</v>
      </c>
      <c r="C9" s="39" t="s">
        <v>16</v>
      </c>
      <c r="D9" s="40"/>
      <c r="E9" s="40"/>
      <c r="F9" s="40"/>
      <c r="G9" s="40"/>
      <c r="H9" s="40"/>
      <c r="I9" s="11">
        <v>161.568</v>
      </c>
      <c r="J9" s="9" t="s">
        <v>17</v>
      </c>
      <c r="K9" s="16">
        <v>0</v>
      </c>
      <c r="L9" s="12">
        <f aca="true" t="shared" si="0" ref="L9:L16">ROUND(I9*K9,2)</f>
        <v>0</v>
      </c>
      <c r="M9" t="s">
        <v>18</v>
      </c>
    </row>
    <row r="10" spans="1:13" ht="15">
      <c r="A10" s="6">
        <v>2</v>
      </c>
      <c r="B10" s="10" t="s">
        <v>19</v>
      </c>
      <c r="C10" s="19" t="s">
        <v>20</v>
      </c>
      <c r="D10" s="20"/>
      <c r="E10" s="20"/>
      <c r="F10" s="20"/>
      <c r="G10" s="20"/>
      <c r="H10" s="20"/>
      <c r="I10" s="11">
        <v>21.2</v>
      </c>
      <c r="J10" s="9" t="s">
        <v>21</v>
      </c>
      <c r="K10" s="16">
        <v>0</v>
      </c>
      <c r="L10" s="12">
        <f t="shared" si="0"/>
        <v>0</v>
      </c>
      <c r="M10" t="s">
        <v>22</v>
      </c>
    </row>
    <row r="11" spans="1:13" ht="15">
      <c r="A11" s="6">
        <v>3</v>
      </c>
      <c r="B11" s="10" t="s">
        <v>23</v>
      </c>
      <c r="C11" s="19" t="s">
        <v>24</v>
      </c>
      <c r="D11" s="20"/>
      <c r="E11" s="20"/>
      <c r="F11" s="20"/>
      <c r="G11" s="20"/>
      <c r="H11" s="20"/>
      <c r="I11" s="11">
        <v>161.568</v>
      </c>
      <c r="J11" s="9" t="s">
        <v>17</v>
      </c>
      <c r="K11" s="16">
        <v>0</v>
      </c>
      <c r="L11" s="12">
        <f t="shared" si="0"/>
        <v>0</v>
      </c>
      <c r="M11" t="s">
        <v>25</v>
      </c>
    </row>
    <row r="12" spans="1:13" ht="15">
      <c r="A12" s="6">
        <v>4</v>
      </c>
      <c r="B12" s="10" t="s">
        <v>26</v>
      </c>
      <c r="C12" s="19" t="s">
        <v>27</v>
      </c>
      <c r="D12" s="20"/>
      <c r="E12" s="20"/>
      <c r="F12" s="20"/>
      <c r="G12" s="20"/>
      <c r="H12" s="20"/>
      <c r="I12" s="11">
        <v>161.568</v>
      </c>
      <c r="J12" s="9" t="s">
        <v>17</v>
      </c>
      <c r="K12" s="16">
        <v>0</v>
      </c>
      <c r="L12" s="12">
        <f t="shared" si="0"/>
        <v>0</v>
      </c>
      <c r="M12" t="s">
        <v>28</v>
      </c>
    </row>
    <row r="13" spans="1:13" ht="15">
      <c r="A13" s="6">
        <v>5</v>
      </c>
      <c r="B13" s="10" t="s">
        <v>29</v>
      </c>
      <c r="C13" s="19" t="s">
        <v>30</v>
      </c>
      <c r="D13" s="20"/>
      <c r="E13" s="20"/>
      <c r="F13" s="20"/>
      <c r="G13" s="20"/>
      <c r="H13" s="20"/>
      <c r="I13" s="11">
        <v>161.568</v>
      </c>
      <c r="J13" s="9" t="s">
        <v>17</v>
      </c>
      <c r="K13" s="16">
        <v>0</v>
      </c>
      <c r="L13" s="12">
        <f t="shared" si="0"/>
        <v>0</v>
      </c>
      <c r="M13" t="s">
        <v>31</v>
      </c>
    </row>
    <row r="14" spans="1:13" ht="15">
      <c r="A14" s="6">
        <v>6</v>
      </c>
      <c r="B14" s="10" t="s">
        <v>32</v>
      </c>
      <c r="C14" s="19" t="s">
        <v>33</v>
      </c>
      <c r="D14" s="20"/>
      <c r="E14" s="20"/>
      <c r="F14" s="20"/>
      <c r="G14" s="20"/>
      <c r="H14" s="20"/>
      <c r="I14" s="11">
        <v>161.568</v>
      </c>
      <c r="J14" s="9" t="s">
        <v>17</v>
      </c>
      <c r="K14" s="16">
        <v>0</v>
      </c>
      <c r="L14" s="12">
        <f t="shared" si="0"/>
        <v>0</v>
      </c>
      <c r="M14" t="s">
        <v>34</v>
      </c>
    </row>
    <row r="15" spans="1:13" ht="15">
      <c r="A15" s="6">
        <v>7</v>
      </c>
      <c r="B15" s="10" t="s">
        <v>35</v>
      </c>
      <c r="C15" s="19" t="s">
        <v>36</v>
      </c>
      <c r="D15" s="20"/>
      <c r="E15" s="20"/>
      <c r="F15" s="20"/>
      <c r="G15" s="20"/>
      <c r="H15" s="20"/>
      <c r="I15" s="11">
        <v>217.3808</v>
      </c>
      <c r="J15" s="9" t="s">
        <v>37</v>
      </c>
      <c r="K15" s="16">
        <v>0</v>
      </c>
      <c r="L15" s="12">
        <f t="shared" si="0"/>
        <v>0</v>
      </c>
      <c r="M15" t="s">
        <v>38</v>
      </c>
    </row>
    <row r="16" spans="1:13" ht="15">
      <c r="A16" s="6">
        <v>8</v>
      </c>
      <c r="B16" s="10" t="s">
        <v>39</v>
      </c>
      <c r="C16" s="19" t="s">
        <v>40</v>
      </c>
      <c r="D16" s="20"/>
      <c r="E16" s="20"/>
      <c r="F16" s="20"/>
      <c r="G16" s="20"/>
      <c r="H16" s="20"/>
      <c r="I16" s="11">
        <v>419.51</v>
      </c>
      <c r="J16" s="9" t="s">
        <v>41</v>
      </c>
      <c r="K16" s="16">
        <v>0</v>
      </c>
      <c r="L16" s="12">
        <f t="shared" si="0"/>
        <v>0</v>
      </c>
      <c r="M16" t="s">
        <v>42</v>
      </c>
    </row>
    <row r="17" spans="1:12" ht="15">
      <c r="A17" s="21" t="s">
        <v>14</v>
      </c>
      <c r="B17" s="22"/>
      <c r="C17" s="13"/>
      <c r="D17" s="26"/>
      <c r="E17" s="27"/>
      <c r="F17" s="26"/>
      <c r="G17" s="27"/>
      <c r="H17" s="23" t="s">
        <v>292</v>
      </c>
      <c r="I17" s="24"/>
      <c r="J17" s="24"/>
      <c r="K17" s="25">
        <f>SUM(L9:L16)</f>
        <v>0</v>
      </c>
      <c r="L17" s="24"/>
    </row>
    <row r="18" spans="1:12" ht="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mergeCells count="22"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A18:L18"/>
    <mergeCell ref="C11:H11"/>
    <mergeCell ref="C12:H12"/>
    <mergeCell ref="C13:H13"/>
    <mergeCell ref="C14:H14"/>
    <mergeCell ref="C15:H15"/>
    <mergeCell ref="C16:H16"/>
    <mergeCell ref="A17:B17"/>
    <mergeCell ref="H17:J17"/>
    <mergeCell ref="K17:L17"/>
    <mergeCell ref="D17:E17"/>
    <mergeCell ref="F17:G17"/>
  </mergeCells>
  <printOptions/>
  <pageMargins left="0.19685039375000002" right="0.19685039375000002" top="0.787401575" bottom="0.787401575" header="0.3" footer="0.3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6778-B20D-4912-B670-956FD7D59BDB}">
  <dimension ref="A1:M18"/>
  <sheetViews>
    <sheetView workbookViewId="0" topLeftCell="A1">
      <selection activeCell="A18" sqref="A18:L18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244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14"/>
      <c r="B8" s="41" t="s">
        <v>8</v>
      </c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5.75" thickBot="1">
      <c r="A9" s="35" t="s">
        <v>9</v>
      </c>
      <c r="B9" s="36"/>
      <c r="C9" s="37" t="s">
        <v>10</v>
      </c>
      <c r="D9" s="38"/>
      <c r="E9" s="38"/>
      <c r="F9" s="38"/>
      <c r="G9" s="38"/>
      <c r="H9" s="38"/>
      <c r="I9" s="7" t="s">
        <v>11</v>
      </c>
      <c r="J9" s="8" t="s">
        <v>12</v>
      </c>
      <c r="K9" s="7" t="s">
        <v>13</v>
      </c>
      <c r="L9" s="7" t="s">
        <v>14</v>
      </c>
    </row>
    <row r="10" spans="1:13" ht="15.75" customHeight="1" thickBot="1">
      <c r="A10" s="6">
        <v>1</v>
      </c>
      <c r="B10" s="10" t="s">
        <v>245</v>
      </c>
      <c r="C10" s="39" t="s">
        <v>246</v>
      </c>
      <c r="D10" s="40"/>
      <c r="E10" s="40"/>
      <c r="F10" s="40"/>
      <c r="G10" s="40"/>
      <c r="H10" s="40"/>
      <c r="I10" s="11">
        <v>120</v>
      </c>
      <c r="J10" s="9" t="s">
        <v>21</v>
      </c>
      <c r="K10" s="16">
        <v>0</v>
      </c>
      <c r="L10" s="12">
        <f>ROUND(I10*K10,2)</f>
        <v>0</v>
      </c>
      <c r="M10" t="s">
        <v>247</v>
      </c>
    </row>
    <row r="11" spans="1:12" ht="15.75" thickBot="1">
      <c r="A11" s="15"/>
      <c r="B11" s="41" t="s">
        <v>203</v>
      </c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5.75" thickBot="1">
      <c r="A12" s="35" t="s">
        <v>9</v>
      </c>
      <c r="B12" s="36"/>
      <c r="C12" s="37" t="s">
        <v>10</v>
      </c>
      <c r="D12" s="38"/>
      <c r="E12" s="38"/>
      <c r="F12" s="38"/>
      <c r="G12" s="38"/>
      <c r="H12" s="38"/>
      <c r="I12" s="7" t="s">
        <v>11</v>
      </c>
      <c r="J12" s="8" t="s">
        <v>12</v>
      </c>
      <c r="K12" s="7" t="s">
        <v>13</v>
      </c>
      <c r="L12" s="7" t="s">
        <v>14</v>
      </c>
    </row>
    <row r="13" spans="1:13" ht="15">
      <c r="A13" s="6">
        <v>1</v>
      </c>
      <c r="B13" s="10" t="s">
        <v>224</v>
      </c>
      <c r="C13" s="39" t="s">
        <v>225</v>
      </c>
      <c r="D13" s="40"/>
      <c r="E13" s="40"/>
      <c r="F13" s="40"/>
      <c r="G13" s="40"/>
      <c r="H13" s="40"/>
      <c r="I13" s="11">
        <v>3.36</v>
      </c>
      <c r="J13" s="9" t="s">
        <v>37</v>
      </c>
      <c r="K13" s="16">
        <v>0</v>
      </c>
      <c r="L13" s="12">
        <f>ROUND(I13*K13,2)</f>
        <v>0</v>
      </c>
      <c r="M13" t="s">
        <v>248</v>
      </c>
    </row>
    <row r="14" spans="1:13" ht="15">
      <c r="A14" s="6">
        <v>2</v>
      </c>
      <c r="B14" s="10" t="s">
        <v>207</v>
      </c>
      <c r="C14" s="19" t="s">
        <v>208</v>
      </c>
      <c r="D14" s="20"/>
      <c r="E14" s="20"/>
      <c r="F14" s="20"/>
      <c r="G14" s="20"/>
      <c r="H14" s="20"/>
      <c r="I14" s="11">
        <v>3.36</v>
      </c>
      <c r="J14" s="9" t="s">
        <v>37</v>
      </c>
      <c r="K14" s="16">
        <v>0</v>
      </c>
      <c r="L14" s="12">
        <f>ROUND(I14*K14,2)</f>
        <v>0</v>
      </c>
      <c r="M14" t="s">
        <v>249</v>
      </c>
    </row>
    <row r="15" spans="1:13" ht="15">
      <c r="A15" s="6">
        <v>3</v>
      </c>
      <c r="B15" s="10" t="s">
        <v>210</v>
      </c>
      <c r="C15" s="19" t="s">
        <v>211</v>
      </c>
      <c r="D15" s="20"/>
      <c r="E15" s="20"/>
      <c r="F15" s="20"/>
      <c r="G15" s="20"/>
      <c r="H15" s="20"/>
      <c r="I15" s="11">
        <v>3.36</v>
      </c>
      <c r="J15" s="9" t="s">
        <v>37</v>
      </c>
      <c r="K15" s="16">
        <v>0</v>
      </c>
      <c r="L15" s="12">
        <f>ROUND(I15*K15,2)</f>
        <v>0</v>
      </c>
      <c r="M15" t="s">
        <v>250</v>
      </c>
    </row>
    <row r="16" spans="1:13" ht="15">
      <c r="A16" s="6">
        <v>4</v>
      </c>
      <c r="B16" s="10" t="s">
        <v>213</v>
      </c>
      <c r="C16" s="19" t="s">
        <v>214</v>
      </c>
      <c r="D16" s="20"/>
      <c r="E16" s="20"/>
      <c r="F16" s="20"/>
      <c r="G16" s="20"/>
      <c r="H16" s="20"/>
      <c r="I16" s="11">
        <v>168</v>
      </c>
      <c r="J16" s="9" t="s">
        <v>37</v>
      </c>
      <c r="K16" s="16">
        <v>0</v>
      </c>
      <c r="L16" s="12">
        <f>ROUND(I16*K16,2)</f>
        <v>0</v>
      </c>
      <c r="M16" t="s">
        <v>251</v>
      </c>
    </row>
    <row r="17" spans="1:12" ht="15">
      <c r="A17" s="21" t="s">
        <v>14</v>
      </c>
      <c r="B17" s="22"/>
      <c r="C17" s="13"/>
      <c r="D17" s="26"/>
      <c r="E17" s="27"/>
      <c r="F17" s="26"/>
      <c r="G17" s="27"/>
      <c r="H17" s="23" t="s">
        <v>293</v>
      </c>
      <c r="I17" s="24"/>
      <c r="J17" s="24"/>
      <c r="K17" s="25">
        <f>L10+SUM(L13:L16)</f>
        <v>0</v>
      </c>
      <c r="L17" s="24"/>
    </row>
    <row r="18" spans="1:12" ht="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mergeCells count="23">
    <mergeCell ref="C10:H10"/>
    <mergeCell ref="A1:C1"/>
    <mergeCell ref="E1:H2"/>
    <mergeCell ref="K1:L1"/>
    <mergeCell ref="K2:L2"/>
    <mergeCell ref="A3:L4"/>
    <mergeCell ref="A7:L7"/>
    <mergeCell ref="B8:L8"/>
    <mergeCell ref="A9:B9"/>
    <mergeCell ref="C9:H9"/>
    <mergeCell ref="C16:H16"/>
    <mergeCell ref="B11:L11"/>
    <mergeCell ref="A12:B12"/>
    <mergeCell ref="C12:H12"/>
    <mergeCell ref="C13:H13"/>
    <mergeCell ref="C14:H14"/>
    <mergeCell ref="C15:H15"/>
    <mergeCell ref="A18:L18"/>
    <mergeCell ref="A17:B17"/>
    <mergeCell ref="H17:J17"/>
    <mergeCell ref="K17:L17"/>
    <mergeCell ref="D17:E17"/>
    <mergeCell ref="F17:G17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9CD4-539B-4951-A485-4C9F8A27A364}">
  <dimension ref="A1:M19"/>
  <sheetViews>
    <sheetView workbookViewId="0" topLeftCell="A1">
      <selection activeCell="A19" sqref="A19:L19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252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14"/>
      <c r="B8" s="41" t="s">
        <v>8</v>
      </c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5.75" thickBot="1">
      <c r="A9" s="35" t="s">
        <v>9</v>
      </c>
      <c r="B9" s="36"/>
      <c r="C9" s="37" t="s">
        <v>10</v>
      </c>
      <c r="D9" s="38"/>
      <c r="E9" s="38"/>
      <c r="F9" s="38"/>
      <c r="G9" s="38"/>
      <c r="H9" s="38"/>
      <c r="I9" s="7" t="s">
        <v>11</v>
      </c>
      <c r="J9" s="8" t="s">
        <v>12</v>
      </c>
      <c r="K9" s="7" t="s">
        <v>13</v>
      </c>
      <c r="L9" s="7" t="s">
        <v>14</v>
      </c>
    </row>
    <row r="10" spans="1:13" ht="15">
      <c r="A10" s="6">
        <v>1</v>
      </c>
      <c r="B10" s="10" t="s">
        <v>253</v>
      </c>
      <c r="C10" s="39" t="s">
        <v>254</v>
      </c>
      <c r="D10" s="40"/>
      <c r="E10" s="40"/>
      <c r="F10" s="40"/>
      <c r="G10" s="40"/>
      <c r="H10" s="40"/>
      <c r="I10" s="11">
        <v>79</v>
      </c>
      <c r="J10" s="9" t="s">
        <v>21</v>
      </c>
      <c r="K10" s="16">
        <v>0</v>
      </c>
      <c r="L10" s="12">
        <f>ROUND(I10*K10,2)</f>
        <v>0</v>
      </c>
      <c r="M10" t="s">
        <v>255</v>
      </c>
    </row>
    <row r="11" spans="1:13" ht="15.75" thickBot="1">
      <c r="A11" s="6">
        <v>2</v>
      </c>
      <c r="B11" s="10" t="s">
        <v>256</v>
      </c>
      <c r="C11" s="19" t="s">
        <v>257</v>
      </c>
      <c r="D11" s="20"/>
      <c r="E11" s="20"/>
      <c r="F11" s="20"/>
      <c r="G11" s="20"/>
      <c r="H11" s="20"/>
      <c r="I11" s="11">
        <v>3.95</v>
      </c>
      <c r="J11" s="9" t="s">
        <v>17</v>
      </c>
      <c r="K11" s="16">
        <v>0</v>
      </c>
      <c r="L11" s="12">
        <f>ROUND(I11*K11,2)</f>
        <v>0</v>
      </c>
      <c r="M11" t="s">
        <v>258</v>
      </c>
    </row>
    <row r="12" spans="1:12" ht="15.75" thickBot="1">
      <c r="A12" s="15"/>
      <c r="B12" s="41" t="s">
        <v>203</v>
      </c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2" ht="15.75" thickBot="1">
      <c r="A13" s="35" t="s">
        <v>9</v>
      </c>
      <c r="B13" s="36"/>
      <c r="C13" s="37" t="s">
        <v>10</v>
      </c>
      <c r="D13" s="38"/>
      <c r="E13" s="38"/>
      <c r="F13" s="38"/>
      <c r="G13" s="38"/>
      <c r="H13" s="38"/>
      <c r="I13" s="7" t="s">
        <v>11</v>
      </c>
      <c r="J13" s="8" t="s">
        <v>12</v>
      </c>
      <c r="K13" s="7" t="s">
        <v>13</v>
      </c>
      <c r="L13" s="7" t="s">
        <v>14</v>
      </c>
    </row>
    <row r="14" spans="1:13" ht="15">
      <c r="A14" s="6">
        <v>1</v>
      </c>
      <c r="B14" s="10" t="s">
        <v>224</v>
      </c>
      <c r="C14" s="39" t="s">
        <v>225</v>
      </c>
      <c r="D14" s="40"/>
      <c r="E14" s="40"/>
      <c r="F14" s="40"/>
      <c r="G14" s="40"/>
      <c r="H14" s="40"/>
      <c r="I14" s="11">
        <v>4.74</v>
      </c>
      <c r="J14" s="9" t="s">
        <v>37</v>
      </c>
      <c r="K14" s="16">
        <v>0</v>
      </c>
      <c r="L14" s="12">
        <f>ROUND(I14*K14,2)</f>
        <v>0</v>
      </c>
      <c r="M14" t="s">
        <v>259</v>
      </c>
    </row>
    <row r="15" spans="1:13" ht="15">
      <c r="A15" s="6">
        <v>2</v>
      </c>
      <c r="B15" s="10" t="s">
        <v>207</v>
      </c>
      <c r="C15" s="19" t="s">
        <v>208</v>
      </c>
      <c r="D15" s="20"/>
      <c r="E15" s="20"/>
      <c r="F15" s="20"/>
      <c r="G15" s="20"/>
      <c r="H15" s="20"/>
      <c r="I15" s="11">
        <v>4.74</v>
      </c>
      <c r="J15" s="9" t="s">
        <v>37</v>
      </c>
      <c r="K15" s="16">
        <v>0</v>
      </c>
      <c r="L15" s="12">
        <f>ROUND(I15*K15,2)</f>
        <v>0</v>
      </c>
      <c r="M15" t="s">
        <v>260</v>
      </c>
    </row>
    <row r="16" spans="1:13" ht="15">
      <c r="A16" s="6">
        <v>3</v>
      </c>
      <c r="B16" s="10" t="s">
        <v>210</v>
      </c>
      <c r="C16" s="19" t="s">
        <v>211</v>
      </c>
      <c r="D16" s="20"/>
      <c r="E16" s="20"/>
      <c r="F16" s="20"/>
      <c r="G16" s="20"/>
      <c r="H16" s="20"/>
      <c r="I16" s="11">
        <v>4.74</v>
      </c>
      <c r="J16" s="9" t="s">
        <v>37</v>
      </c>
      <c r="K16" s="16">
        <v>0</v>
      </c>
      <c r="L16" s="12">
        <f>ROUND(I16*K16,2)</f>
        <v>0</v>
      </c>
      <c r="M16" t="s">
        <v>261</v>
      </c>
    </row>
    <row r="17" spans="1:13" ht="15">
      <c r="A17" s="6">
        <v>4</v>
      </c>
      <c r="B17" s="10" t="s">
        <v>213</v>
      </c>
      <c r="C17" s="19" t="s">
        <v>214</v>
      </c>
      <c r="D17" s="20"/>
      <c r="E17" s="20"/>
      <c r="F17" s="20"/>
      <c r="G17" s="20"/>
      <c r="H17" s="20"/>
      <c r="I17" s="11">
        <v>237</v>
      </c>
      <c r="J17" s="9" t="s">
        <v>37</v>
      </c>
      <c r="K17" s="16">
        <v>0</v>
      </c>
      <c r="L17" s="12">
        <f>ROUND(I17*K17,2)</f>
        <v>0</v>
      </c>
      <c r="M17" t="s">
        <v>262</v>
      </c>
    </row>
    <row r="18" spans="1:12" ht="15">
      <c r="A18" s="21" t="s">
        <v>14</v>
      </c>
      <c r="B18" s="22"/>
      <c r="C18" s="13"/>
      <c r="D18" s="26"/>
      <c r="E18" s="27"/>
      <c r="F18" s="26"/>
      <c r="G18" s="27"/>
      <c r="H18" s="23" t="s">
        <v>292</v>
      </c>
      <c r="I18" s="24"/>
      <c r="J18" s="24"/>
      <c r="K18" s="25">
        <f>+SUM(L10:L11)+SUM(L14:L17)</f>
        <v>0</v>
      </c>
      <c r="L18" s="24"/>
    </row>
    <row r="19" spans="1:12" ht="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mergeCells count="24">
    <mergeCell ref="A1:C1"/>
    <mergeCell ref="E1:H2"/>
    <mergeCell ref="K1:L1"/>
    <mergeCell ref="K2:L2"/>
    <mergeCell ref="C11:H11"/>
    <mergeCell ref="A3:L4"/>
    <mergeCell ref="A7:L7"/>
    <mergeCell ref="B8:L8"/>
    <mergeCell ref="A9:B9"/>
    <mergeCell ref="C9:H9"/>
    <mergeCell ref="C10:H10"/>
    <mergeCell ref="C16:H16"/>
    <mergeCell ref="C17:H17"/>
    <mergeCell ref="B12:L12"/>
    <mergeCell ref="A13:B13"/>
    <mergeCell ref="C13:H13"/>
    <mergeCell ref="C14:H14"/>
    <mergeCell ref="C15:H15"/>
    <mergeCell ref="A19:L19"/>
    <mergeCell ref="A18:B18"/>
    <mergeCell ref="H18:J18"/>
    <mergeCell ref="K18:L18"/>
    <mergeCell ref="D18:E18"/>
    <mergeCell ref="F18:G18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FA306-EF22-48FA-841B-F3171E4FC737}">
  <dimension ref="A1:M18"/>
  <sheetViews>
    <sheetView workbookViewId="0" topLeftCell="A1">
      <selection activeCell="A18" sqref="A18:L18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3.0039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263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14"/>
      <c r="B8" s="41" t="s">
        <v>8</v>
      </c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5.75" thickBot="1">
      <c r="A9" s="35" t="s">
        <v>9</v>
      </c>
      <c r="B9" s="36"/>
      <c r="C9" s="37" t="s">
        <v>10</v>
      </c>
      <c r="D9" s="38"/>
      <c r="E9" s="38"/>
      <c r="F9" s="38"/>
      <c r="G9" s="38"/>
      <c r="H9" s="38"/>
      <c r="I9" s="7" t="s">
        <v>11</v>
      </c>
      <c r="J9" s="8" t="s">
        <v>12</v>
      </c>
      <c r="K9" s="7" t="s">
        <v>13</v>
      </c>
      <c r="L9" s="7" t="s">
        <v>14</v>
      </c>
    </row>
    <row r="10" spans="1:13" ht="15.75" thickBot="1">
      <c r="A10" s="6">
        <v>3</v>
      </c>
      <c r="B10" s="10" t="s">
        <v>264</v>
      </c>
      <c r="C10" s="39" t="s">
        <v>265</v>
      </c>
      <c r="D10" s="40"/>
      <c r="E10" s="40"/>
      <c r="F10" s="40"/>
      <c r="G10" s="40"/>
      <c r="H10" s="40"/>
      <c r="I10" s="11">
        <v>300</v>
      </c>
      <c r="J10" s="9" t="s">
        <v>41</v>
      </c>
      <c r="K10" s="16">
        <v>0</v>
      </c>
      <c r="L10" s="12">
        <f>ROUND(I10*K10,2)</f>
        <v>0</v>
      </c>
      <c r="M10" t="s">
        <v>266</v>
      </c>
    </row>
    <row r="11" spans="1:12" ht="15.75" thickBot="1">
      <c r="A11" s="15"/>
      <c r="B11" s="41" t="s">
        <v>203</v>
      </c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5.75" thickBot="1">
      <c r="A12" s="35" t="s">
        <v>9</v>
      </c>
      <c r="B12" s="36"/>
      <c r="C12" s="37" t="s">
        <v>10</v>
      </c>
      <c r="D12" s="38"/>
      <c r="E12" s="38"/>
      <c r="F12" s="38"/>
      <c r="G12" s="38"/>
      <c r="H12" s="38"/>
      <c r="I12" s="7" t="s">
        <v>11</v>
      </c>
      <c r="J12" s="8" t="s">
        <v>12</v>
      </c>
      <c r="K12" s="7" t="s">
        <v>13</v>
      </c>
      <c r="L12" s="7" t="s">
        <v>14</v>
      </c>
    </row>
    <row r="13" spans="1:13" ht="15">
      <c r="A13" s="6">
        <v>1</v>
      </c>
      <c r="B13" s="10" t="s">
        <v>224</v>
      </c>
      <c r="C13" s="39" t="s">
        <v>225</v>
      </c>
      <c r="D13" s="40"/>
      <c r="E13" s="40"/>
      <c r="F13" s="40"/>
      <c r="G13" s="40"/>
      <c r="H13" s="40"/>
      <c r="I13" s="11">
        <v>153</v>
      </c>
      <c r="J13" s="9" t="s">
        <v>37</v>
      </c>
      <c r="K13" s="16">
        <v>0</v>
      </c>
      <c r="L13" s="12">
        <f>ROUND(I13*K13,2)</f>
        <v>0</v>
      </c>
      <c r="M13" t="s">
        <v>267</v>
      </c>
    </row>
    <row r="14" spans="1:13" ht="15">
      <c r="A14" s="6">
        <v>2</v>
      </c>
      <c r="B14" s="10" t="s">
        <v>207</v>
      </c>
      <c r="C14" s="19" t="s">
        <v>208</v>
      </c>
      <c r="D14" s="20"/>
      <c r="E14" s="20"/>
      <c r="F14" s="20"/>
      <c r="G14" s="20"/>
      <c r="H14" s="20"/>
      <c r="I14" s="11">
        <v>153</v>
      </c>
      <c r="J14" s="9" t="s">
        <v>37</v>
      </c>
      <c r="K14" s="16">
        <v>0</v>
      </c>
      <c r="L14" s="12">
        <f>ROUND(I14*K14,2)</f>
        <v>0</v>
      </c>
      <c r="M14" t="s">
        <v>268</v>
      </c>
    </row>
    <row r="15" spans="1:13" ht="15">
      <c r="A15" s="6">
        <v>3</v>
      </c>
      <c r="B15" s="10" t="s">
        <v>210</v>
      </c>
      <c r="C15" s="19" t="s">
        <v>211</v>
      </c>
      <c r="D15" s="20"/>
      <c r="E15" s="20"/>
      <c r="F15" s="20"/>
      <c r="G15" s="20"/>
      <c r="H15" s="20"/>
      <c r="I15" s="11">
        <v>153</v>
      </c>
      <c r="J15" s="9" t="s">
        <v>37</v>
      </c>
      <c r="K15" s="16">
        <v>0</v>
      </c>
      <c r="L15" s="12">
        <f>ROUND(I15*K15,2)</f>
        <v>0</v>
      </c>
      <c r="M15" t="s">
        <v>269</v>
      </c>
    </row>
    <row r="16" spans="1:13" ht="15">
      <c r="A16" s="6">
        <v>4</v>
      </c>
      <c r="B16" s="10" t="s">
        <v>213</v>
      </c>
      <c r="C16" s="19" t="s">
        <v>214</v>
      </c>
      <c r="D16" s="20"/>
      <c r="E16" s="20"/>
      <c r="F16" s="20"/>
      <c r="G16" s="20"/>
      <c r="H16" s="20"/>
      <c r="I16" s="11">
        <v>7650</v>
      </c>
      <c r="J16" s="9" t="s">
        <v>37</v>
      </c>
      <c r="K16" s="16">
        <v>0</v>
      </c>
      <c r="L16" s="12">
        <f>ROUND(I16*K16,2)</f>
        <v>0</v>
      </c>
      <c r="M16" t="s">
        <v>270</v>
      </c>
    </row>
    <row r="17" spans="1:12" ht="15">
      <c r="A17" s="21" t="s">
        <v>14</v>
      </c>
      <c r="B17" s="22"/>
      <c r="C17" s="13"/>
      <c r="D17" s="26"/>
      <c r="E17" s="27"/>
      <c r="F17" s="26"/>
      <c r="G17" s="27"/>
      <c r="H17" s="23" t="s">
        <v>292</v>
      </c>
      <c r="I17" s="24"/>
      <c r="J17" s="24"/>
      <c r="K17" s="25">
        <f>L10+SUM(L13:L16)</f>
        <v>0</v>
      </c>
      <c r="L17" s="24"/>
    </row>
    <row r="18" spans="1:12" ht="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mergeCells count="23">
    <mergeCell ref="C10:H10"/>
    <mergeCell ref="A1:C1"/>
    <mergeCell ref="E1:H2"/>
    <mergeCell ref="K1:L1"/>
    <mergeCell ref="K2:L2"/>
    <mergeCell ref="A3:L4"/>
    <mergeCell ref="A7:L7"/>
    <mergeCell ref="B8:L8"/>
    <mergeCell ref="A9:B9"/>
    <mergeCell ref="C9:H9"/>
    <mergeCell ref="C16:H16"/>
    <mergeCell ref="B11:L11"/>
    <mergeCell ref="A12:B12"/>
    <mergeCell ref="C12:H12"/>
    <mergeCell ref="C13:H13"/>
    <mergeCell ref="C14:H14"/>
    <mergeCell ref="C15:H15"/>
    <mergeCell ref="A18:L18"/>
    <mergeCell ref="A17:B17"/>
    <mergeCell ref="H17:J17"/>
    <mergeCell ref="K17:L17"/>
    <mergeCell ref="D17:E17"/>
    <mergeCell ref="F17:G17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41A4-5328-43C2-AC7C-279ACB6481A7}">
  <dimension ref="A1:M34"/>
  <sheetViews>
    <sheetView workbookViewId="0" topLeftCell="A1">
      <selection activeCell="B38" sqref="B38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271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14"/>
      <c r="B8" s="41" t="s">
        <v>8</v>
      </c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5.75" thickBot="1">
      <c r="A9" s="35" t="s">
        <v>9</v>
      </c>
      <c r="B9" s="36"/>
      <c r="C9" s="37" t="s">
        <v>10</v>
      </c>
      <c r="D9" s="38"/>
      <c r="E9" s="38"/>
      <c r="F9" s="38"/>
      <c r="G9" s="38"/>
      <c r="H9" s="38"/>
      <c r="I9" s="7" t="s">
        <v>11</v>
      </c>
      <c r="J9" s="8" t="s">
        <v>12</v>
      </c>
      <c r="K9" s="7" t="s">
        <v>13</v>
      </c>
      <c r="L9" s="7" t="s">
        <v>14</v>
      </c>
    </row>
    <row r="10" spans="1:13" ht="15.75" thickBot="1">
      <c r="A10" s="6">
        <v>3</v>
      </c>
      <c r="B10" s="10" t="s">
        <v>272</v>
      </c>
      <c r="C10" s="39" t="s">
        <v>273</v>
      </c>
      <c r="D10" s="40"/>
      <c r="E10" s="40"/>
      <c r="F10" s="40"/>
      <c r="G10" s="40"/>
      <c r="H10" s="40"/>
      <c r="I10" s="11">
        <v>11.5</v>
      </c>
      <c r="J10" s="9" t="s">
        <v>41</v>
      </c>
      <c r="K10" s="16">
        <v>0</v>
      </c>
      <c r="L10" s="12">
        <f>ROUND(I10*K10,2)</f>
        <v>0</v>
      </c>
      <c r="M10" t="s">
        <v>274</v>
      </c>
    </row>
    <row r="11" spans="1:12" ht="15.75" thickBot="1">
      <c r="A11" s="15"/>
      <c r="B11" s="41" t="s">
        <v>275</v>
      </c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5.75" thickBot="1">
      <c r="A12" s="35" t="s">
        <v>9</v>
      </c>
      <c r="B12" s="36"/>
      <c r="C12" s="37" t="s">
        <v>10</v>
      </c>
      <c r="D12" s="38"/>
      <c r="E12" s="38"/>
      <c r="F12" s="38"/>
      <c r="G12" s="38"/>
      <c r="H12" s="38"/>
      <c r="I12" s="7" t="s">
        <v>11</v>
      </c>
      <c r="J12" s="8" t="s">
        <v>12</v>
      </c>
      <c r="K12" s="7" t="s">
        <v>13</v>
      </c>
      <c r="L12" s="7" t="s">
        <v>14</v>
      </c>
    </row>
    <row r="13" spans="1:13" ht="15.75" thickBot="1">
      <c r="A13" s="6">
        <v>1</v>
      </c>
      <c r="B13" s="10" t="s">
        <v>276</v>
      </c>
      <c r="C13" s="39" t="s">
        <v>277</v>
      </c>
      <c r="D13" s="40"/>
      <c r="E13" s="40"/>
      <c r="F13" s="40"/>
      <c r="G13" s="40"/>
      <c r="H13" s="40"/>
      <c r="I13" s="11">
        <v>68</v>
      </c>
      <c r="J13" s="9" t="s">
        <v>21</v>
      </c>
      <c r="K13" s="16">
        <v>0</v>
      </c>
      <c r="L13" s="12">
        <f>ROUND(I13*K13,2)</f>
        <v>0</v>
      </c>
      <c r="M13" t="s">
        <v>278</v>
      </c>
    </row>
    <row r="14" spans="1:12" ht="15.75" thickBot="1">
      <c r="A14" s="15"/>
      <c r="B14" s="41" t="s">
        <v>203</v>
      </c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ht="15.75" thickBot="1">
      <c r="A15" s="35" t="s">
        <v>9</v>
      </c>
      <c r="B15" s="36"/>
      <c r="C15" s="37" t="s">
        <v>10</v>
      </c>
      <c r="D15" s="38"/>
      <c r="E15" s="38"/>
      <c r="F15" s="38"/>
      <c r="G15" s="38"/>
      <c r="H15" s="38"/>
      <c r="I15" s="7" t="s">
        <v>11</v>
      </c>
      <c r="J15" s="8" t="s">
        <v>12</v>
      </c>
      <c r="K15" s="7" t="s">
        <v>13</v>
      </c>
      <c r="L15" s="7" t="s">
        <v>14</v>
      </c>
    </row>
    <row r="16" spans="1:13" ht="15">
      <c r="A16" s="6">
        <v>1</v>
      </c>
      <c r="B16" s="10" t="s">
        <v>224</v>
      </c>
      <c r="C16" s="39" t="s">
        <v>225</v>
      </c>
      <c r="D16" s="40"/>
      <c r="E16" s="40"/>
      <c r="F16" s="40"/>
      <c r="G16" s="40"/>
      <c r="H16" s="40"/>
      <c r="I16" s="11">
        <v>19.32</v>
      </c>
      <c r="J16" s="9" t="s">
        <v>37</v>
      </c>
      <c r="K16" s="16">
        <v>0</v>
      </c>
      <c r="L16" s="12">
        <f>ROUND(I16*K16,2)</f>
        <v>0</v>
      </c>
      <c r="M16" t="s">
        <v>279</v>
      </c>
    </row>
    <row r="17" spans="1:13" ht="15">
      <c r="A17" s="6">
        <v>2</v>
      </c>
      <c r="B17" s="10" t="s">
        <v>207</v>
      </c>
      <c r="C17" s="19" t="s">
        <v>208</v>
      </c>
      <c r="D17" s="20"/>
      <c r="E17" s="20"/>
      <c r="F17" s="20"/>
      <c r="G17" s="20"/>
      <c r="H17" s="20"/>
      <c r="I17" s="11">
        <v>19.32</v>
      </c>
      <c r="J17" s="9" t="s">
        <v>37</v>
      </c>
      <c r="K17" s="16">
        <v>0</v>
      </c>
      <c r="L17" s="12">
        <f>ROUND(I17*K17,2)</f>
        <v>0</v>
      </c>
      <c r="M17" t="s">
        <v>280</v>
      </c>
    </row>
    <row r="18" spans="1:13" ht="15">
      <c r="A18" s="6">
        <v>3</v>
      </c>
      <c r="B18" s="10" t="s">
        <v>210</v>
      </c>
      <c r="C18" s="19" t="s">
        <v>211</v>
      </c>
      <c r="D18" s="20"/>
      <c r="E18" s="20"/>
      <c r="F18" s="20"/>
      <c r="G18" s="20"/>
      <c r="H18" s="20"/>
      <c r="I18" s="11">
        <v>19.32</v>
      </c>
      <c r="J18" s="9" t="s">
        <v>37</v>
      </c>
      <c r="K18" s="16">
        <v>0</v>
      </c>
      <c r="L18" s="12">
        <f>ROUND(I18*K18,2)</f>
        <v>0</v>
      </c>
      <c r="M18" t="s">
        <v>281</v>
      </c>
    </row>
    <row r="19" spans="1:13" ht="15">
      <c r="A19" s="6">
        <v>4</v>
      </c>
      <c r="B19" s="10" t="s">
        <v>213</v>
      </c>
      <c r="C19" s="19" t="s">
        <v>214</v>
      </c>
      <c r="D19" s="20"/>
      <c r="E19" s="20"/>
      <c r="F19" s="20"/>
      <c r="G19" s="20"/>
      <c r="H19" s="20"/>
      <c r="I19" s="11">
        <v>966</v>
      </c>
      <c r="J19" s="9" t="s">
        <v>37</v>
      </c>
      <c r="K19" s="16">
        <v>0</v>
      </c>
      <c r="L19" s="12">
        <f>ROUND(I19*K19,2)</f>
        <v>0</v>
      </c>
      <c r="M19" t="s">
        <v>282</v>
      </c>
    </row>
    <row r="20" spans="1:12" ht="15">
      <c r="A20" s="21" t="s">
        <v>14</v>
      </c>
      <c r="B20" s="22"/>
      <c r="C20" s="13"/>
      <c r="D20" s="26"/>
      <c r="E20" s="27"/>
      <c r="F20" s="26"/>
      <c r="G20" s="27"/>
      <c r="H20" s="23" t="s">
        <v>292</v>
      </c>
      <c r="I20" s="24"/>
      <c r="J20" s="24"/>
      <c r="K20" s="25">
        <f>L10+L13+SUM(L16:L19)</f>
        <v>0</v>
      </c>
      <c r="L20" s="24"/>
    </row>
    <row r="21" spans="1:12" ht="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6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4.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5" hidden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 s="50" t="s">
        <v>283</v>
      </c>
      <c r="B27" s="51"/>
      <c r="C27" s="51"/>
      <c r="D27" s="21" t="s">
        <v>194</v>
      </c>
      <c r="E27" s="22"/>
      <c r="F27" s="21" t="s">
        <v>195</v>
      </c>
      <c r="G27" s="22"/>
      <c r="H27" s="23" t="s">
        <v>292</v>
      </c>
      <c r="I27" s="24"/>
      <c r="J27" s="13"/>
      <c r="K27" s="25">
        <f>1!K17+5!K18+9!K22+OPL!K24+SP!K14+VRN!K15+'X1'!K21+'X2'!K21+'X3'!K20+'X4'!K17+'X5'!K18+'X6'!K17+'X7'!K20</f>
        <v>0</v>
      </c>
      <c r="L27" s="24"/>
    </row>
    <row r="28" spans="1:12" ht="15">
      <c r="A28" s="52"/>
      <c r="B28" s="52"/>
      <c r="C28" s="52"/>
      <c r="D28" s="26"/>
      <c r="E28" s="27"/>
      <c r="F28" s="26"/>
      <c r="G28" s="27"/>
      <c r="H28" s="26"/>
      <c r="I28" s="27"/>
      <c r="J28" s="27"/>
      <c r="K28" s="27"/>
      <c r="L28" s="27"/>
    </row>
    <row r="29" spans="1:12" ht="15">
      <c r="A29" s="52"/>
      <c r="B29" s="52"/>
      <c r="C29" s="52"/>
      <c r="D29" s="54">
        <v>21</v>
      </c>
      <c r="E29" s="22"/>
      <c r="F29" s="54">
        <f>ROUNDUP(K27*0.21,2)</f>
        <v>0</v>
      </c>
      <c r="G29" s="22"/>
      <c r="H29" s="23" t="s">
        <v>294</v>
      </c>
      <c r="I29" s="24"/>
      <c r="J29" s="13"/>
      <c r="K29" s="25">
        <f>K27+F29+F28</f>
        <v>0</v>
      </c>
      <c r="L29" s="24"/>
    </row>
    <row r="30" spans="1:12" ht="1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">
      <c r="A32" s="46" t="s">
        <v>287</v>
      </c>
      <c r="B32" s="46"/>
      <c r="C32" s="48"/>
      <c r="D32" s="48"/>
      <c r="E32" s="48"/>
      <c r="F32" s="49"/>
      <c r="G32" s="49"/>
      <c r="H32" s="49"/>
      <c r="I32" s="49"/>
      <c r="J32" s="49"/>
      <c r="K32" s="49"/>
      <c r="L32" s="49"/>
    </row>
    <row r="33" spans="1:12" ht="15">
      <c r="A33" s="46" t="s">
        <v>284</v>
      </c>
      <c r="B33" s="47"/>
      <c r="C33" s="46" t="s">
        <v>285</v>
      </c>
      <c r="D33" s="47"/>
      <c r="E33" s="47"/>
      <c r="F33" s="17"/>
      <c r="G33" s="18"/>
      <c r="H33" s="18"/>
      <c r="I33" s="18"/>
      <c r="J33" s="18"/>
      <c r="K33" s="18"/>
      <c r="L33" s="18"/>
    </row>
    <row r="34" spans="1:12" ht="15">
      <c r="A34" s="46" t="s">
        <v>288</v>
      </c>
      <c r="B34" s="47"/>
      <c r="C34" s="46"/>
      <c r="D34" s="47"/>
      <c r="E34" s="47"/>
      <c r="F34" s="17"/>
      <c r="G34" s="18"/>
      <c r="H34" s="18"/>
      <c r="I34" s="18"/>
      <c r="J34" s="18"/>
      <c r="K34" s="18"/>
      <c r="L34" s="18"/>
    </row>
  </sheetData>
  <mergeCells count="52">
    <mergeCell ref="A1:C1"/>
    <mergeCell ref="E1:H2"/>
    <mergeCell ref="K1:L1"/>
    <mergeCell ref="K2:L2"/>
    <mergeCell ref="B11:L11"/>
    <mergeCell ref="A12:B12"/>
    <mergeCell ref="C12:H12"/>
    <mergeCell ref="C13:H13"/>
    <mergeCell ref="A3:L4"/>
    <mergeCell ref="A7:L7"/>
    <mergeCell ref="B8:L8"/>
    <mergeCell ref="A9:B9"/>
    <mergeCell ref="C9:H9"/>
    <mergeCell ref="C10:H10"/>
    <mergeCell ref="C18:H18"/>
    <mergeCell ref="C19:H19"/>
    <mergeCell ref="B14:L14"/>
    <mergeCell ref="A15:B15"/>
    <mergeCell ref="C15:H15"/>
    <mergeCell ref="C16:H16"/>
    <mergeCell ref="C17:H17"/>
    <mergeCell ref="A20:B20"/>
    <mergeCell ref="H20:J20"/>
    <mergeCell ref="K20:L20"/>
    <mergeCell ref="D20:E20"/>
    <mergeCell ref="F20:G20"/>
    <mergeCell ref="A21:L21"/>
    <mergeCell ref="A26:L26"/>
    <mergeCell ref="A27:C29"/>
    <mergeCell ref="H27:I27"/>
    <mergeCell ref="K27:L27"/>
    <mergeCell ref="D27:E27"/>
    <mergeCell ref="F27:G27"/>
    <mergeCell ref="A22:L24"/>
    <mergeCell ref="H28:L28"/>
    <mergeCell ref="D28:E28"/>
    <mergeCell ref="F28:G28"/>
    <mergeCell ref="H29:I29"/>
    <mergeCell ref="K29:L29"/>
    <mergeCell ref="D29:E29"/>
    <mergeCell ref="F29:G29"/>
    <mergeCell ref="A34:B34"/>
    <mergeCell ref="C34:E34"/>
    <mergeCell ref="F34:L34"/>
    <mergeCell ref="A32:B32"/>
    <mergeCell ref="C32:E32"/>
    <mergeCell ref="F32:L32"/>
    <mergeCell ref="A30:L30"/>
    <mergeCell ref="A31:L31"/>
    <mergeCell ref="A33:B33"/>
    <mergeCell ref="C33:E33"/>
    <mergeCell ref="F33:L33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7331-E482-42FD-970F-85C42D626F80}">
  <sheetPr>
    <pageSetUpPr fitToPage="1"/>
  </sheetPr>
  <dimension ref="A1:M19"/>
  <sheetViews>
    <sheetView workbookViewId="0" topLeftCell="A1">
      <selection activeCell="A19" sqref="A19:L19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1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290</v>
      </c>
    </row>
    <row r="6" ht="15.75" thickBot="1"/>
    <row r="7" spans="1:12" ht="15.75" thickBot="1">
      <c r="A7" s="33" t="s">
        <v>43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35" t="s">
        <v>9</v>
      </c>
      <c r="B8" s="36"/>
      <c r="C8" s="37" t="s">
        <v>10</v>
      </c>
      <c r="D8" s="38"/>
      <c r="E8" s="38"/>
      <c r="F8" s="38"/>
      <c r="G8" s="38"/>
      <c r="H8" s="38"/>
      <c r="I8" s="7" t="s">
        <v>11</v>
      </c>
      <c r="J8" s="8" t="s">
        <v>12</v>
      </c>
      <c r="K8" s="7" t="s">
        <v>13</v>
      </c>
      <c r="L8" s="7" t="s">
        <v>14</v>
      </c>
    </row>
    <row r="9" spans="1:13" ht="15">
      <c r="A9" s="6">
        <v>1</v>
      </c>
      <c r="B9" s="10" t="s">
        <v>44</v>
      </c>
      <c r="C9" s="39" t="s">
        <v>45</v>
      </c>
      <c r="D9" s="40"/>
      <c r="E9" s="40"/>
      <c r="F9" s="40"/>
      <c r="G9" s="40"/>
      <c r="H9" s="40"/>
      <c r="I9" s="11">
        <v>765.26</v>
      </c>
      <c r="J9" s="9" t="s">
        <v>41</v>
      </c>
      <c r="K9" s="16">
        <v>0</v>
      </c>
      <c r="L9" s="12">
        <f aca="true" t="shared" si="0" ref="L9:L17">ROUND(I9*K9,2)</f>
        <v>0</v>
      </c>
      <c r="M9" t="s">
        <v>46</v>
      </c>
    </row>
    <row r="10" spans="1:13" ht="15">
      <c r="A10" s="6">
        <v>2</v>
      </c>
      <c r="B10" s="10" t="s">
        <v>47</v>
      </c>
      <c r="C10" s="19" t="s">
        <v>48</v>
      </c>
      <c r="D10" s="20"/>
      <c r="E10" s="20"/>
      <c r="F10" s="20"/>
      <c r="G10" s="20"/>
      <c r="H10" s="20"/>
      <c r="I10" s="11">
        <v>463.26</v>
      </c>
      <c r="J10" s="9" t="s">
        <v>41</v>
      </c>
      <c r="K10" s="16">
        <v>0</v>
      </c>
      <c r="L10" s="12">
        <f t="shared" si="0"/>
        <v>0</v>
      </c>
      <c r="M10" t="s">
        <v>49</v>
      </c>
    </row>
    <row r="11" spans="1:13" ht="15">
      <c r="A11" s="6">
        <v>3</v>
      </c>
      <c r="B11" s="10" t="s">
        <v>50</v>
      </c>
      <c r="C11" s="19" t="s">
        <v>51</v>
      </c>
      <c r="D11" s="20"/>
      <c r="E11" s="20"/>
      <c r="F11" s="20"/>
      <c r="G11" s="20"/>
      <c r="H11" s="20"/>
      <c r="I11" s="11">
        <v>463.26</v>
      </c>
      <c r="J11" s="9" t="s">
        <v>41</v>
      </c>
      <c r="K11" s="16">
        <v>0</v>
      </c>
      <c r="L11" s="12">
        <f t="shared" si="0"/>
        <v>0</v>
      </c>
      <c r="M11" t="s">
        <v>52</v>
      </c>
    </row>
    <row r="12" spans="1:13" ht="15">
      <c r="A12" s="6">
        <v>4</v>
      </c>
      <c r="B12" s="10" t="s">
        <v>53</v>
      </c>
      <c r="C12" s="19" t="s">
        <v>54</v>
      </c>
      <c r="D12" s="20"/>
      <c r="E12" s="20"/>
      <c r="F12" s="20"/>
      <c r="G12" s="20"/>
      <c r="H12" s="20"/>
      <c r="I12" s="11">
        <v>500.286</v>
      </c>
      <c r="J12" s="9" t="s">
        <v>41</v>
      </c>
      <c r="K12" s="16">
        <v>0</v>
      </c>
      <c r="L12" s="12">
        <f t="shared" si="0"/>
        <v>0</v>
      </c>
      <c r="M12" t="s">
        <v>55</v>
      </c>
    </row>
    <row r="13" spans="1:13" ht="15">
      <c r="A13" s="6">
        <v>5</v>
      </c>
      <c r="B13" s="10" t="s">
        <v>56</v>
      </c>
      <c r="C13" s="19" t="s">
        <v>57</v>
      </c>
      <c r="D13" s="20"/>
      <c r="E13" s="20"/>
      <c r="F13" s="20"/>
      <c r="G13" s="20"/>
      <c r="H13" s="20"/>
      <c r="I13" s="11">
        <v>7.5</v>
      </c>
      <c r="J13" s="9" t="s">
        <v>41</v>
      </c>
      <c r="K13" s="16">
        <v>0</v>
      </c>
      <c r="L13" s="12">
        <f t="shared" si="0"/>
        <v>0</v>
      </c>
      <c r="M13" t="s">
        <v>58</v>
      </c>
    </row>
    <row r="14" spans="1:13" ht="15">
      <c r="A14" s="6">
        <v>6</v>
      </c>
      <c r="B14" s="10" t="s">
        <v>59</v>
      </c>
      <c r="C14" s="19" t="s">
        <v>60</v>
      </c>
      <c r="D14" s="20"/>
      <c r="E14" s="20"/>
      <c r="F14" s="20"/>
      <c r="G14" s="20"/>
      <c r="H14" s="20"/>
      <c r="I14" s="11">
        <v>207.72726</v>
      </c>
      <c r="J14" s="9" t="s">
        <v>37</v>
      </c>
      <c r="K14" s="16">
        <v>0</v>
      </c>
      <c r="L14" s="12">
        <f t="shared" si="0"/>
        <v>0</v>
      </c>
      <c r="M14" t="s">
        <v>61</v>
      </c>
    </row>
    <row r="15" spans="1:13" ht="15">
      <c r="A15" s="6">
        <v>7</v>
      </c>
      <c r="B15" s="10" t="s">
        <v>62</v>
      </c>
      <c r="C15" s="19" t="s">
        <v>63</v>
      </c>
      <c r="D15" s="20"/>
      <c r="E15" s="20"/>
      <c r="F15" s="20"/>
      <c r="G15" s="20"/>
      <c r="H15" s="20"/>
      <c r="I15" s="11">
        <v>207.7272</v>
      </c>
      <c r="J15" s="9" t="s">
        <v>37</v>
      </c>
      <c r="K15" s="16">
        <v>0</v>
      </c>
      <c r="L15" s="12">
        <f t="shared" si="0"/>
        <v>0</v>
      </c>
      <c r="M15" t="s">
        <v>64</v>
      </c>
    </row>
    <row r="16" spans="1:13" ht="15">
      <c r="A16" s="6">
        <v>8</v>
      </c>
      <c r="B16" s="10" t="s">
        <v>65</v>
      </c>
      <c r="C16" s="19" t="s">
        <v>66</v>
      </c>
      <c r="D16" s="20"/>
      <c r="E16" s="20"/>
      <c r="F16" s="20"/>
      <c r="G16" s="20"/>
      <c r="H16" s="20"/>
      <c r="I16" s="11">
        <v>300</v>
      </c>
      <c r="J16" s="9" t="s">
        <v>41</v>
      </c>
      <c r="K16" s="16">
        <v>0</v>
      </c>
      <c r="L16" s="12">
        <f t="shared" si="0"/>
        <v>0</v>
      </c>
      <c r="M16" t="s">
        <v>67</v>
      </c>
    </row>
    <row r="17" spans="1:13" ht="15">
      <c r="A17" s="6">
        <v>9</v>
      </c>
      <c r="B17" s="10" t="s">
        <v>68</v>
      </c>
      <c r="C17" s="19" t="s">
        <v>69</v>
      </c>
      <c r="D17" s="20"/>
      <c r="E17" s="20"/>
      <c r="F17" s="20"/>
      <c r="G17" s="20"/>
      <c r="H17" s="20"/>
      <c r="I17" s="11">
        <v>300</v>
      </c>
      <c r="J17" s="9" t="s">
        <v>41</v>
      </c>
      <c r="K17" s="16">
        <v>0</v>
      </c>
      <c r="L17" s="12">
        <f t="shared" si="0"/>
        <v>0</v>
      </c>
      <c r="M17" t="s">
        <v>70</v>
      </c>
    </row>
    <row r="18" spans="1:12" ht="15">
      <c r="A18" s="21" t="s">
        <v>14</v>
      </c>
      <c r="B18" s="22"/>
      <c r="C18" s="13"/>
      <c r="D18" s="26"/>
      <c r="E18" s="27"/>
      <c r="F18" s="26"/>
      <c r="G18" s="27"/>
      <c r="H18" s="23" t="s">
        <v>292</v>
      </c>
      <c r="I18" s="24"/>
      <c r="J18" s="24"/>
      <c r="K18" s="25">
        <f>SUM(L9:L17)</f>
        <v>0</v>
      </c>
      <c r="L18" s="24"/>
    </row>
    <row r="19" spans="1:12" ht="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mergeCells count="23">
    <mergeCell ref="A1:C1"/>
    <mergeCell ref="E1:H2"/>
    <mergeCell ref="K1:L1"/>
    <mergeCell ref="K2:L2"/>
    <mergeCell ref="C16:H16"/>
    <mergeCell ref="A3:L4"/>
    <mergeCell ref="A7:L7"/>
    <mergeCell ref="A8:B8"/>
    <mergeCell ref="C8:H8"/>
    <mergeCell ref="C9:H9"/>
    <mergeCell ref="C10:H10"/>
    <mergeCell ref="C11:H11"/>
    <mergeCell ref="C12:H12"/>
    <mergeCell ref="C13:H13"/>
    <mergeCell ref="C14:H14"/>
    <mergeCell ref="C15:H15"/>
    <mergeCell ref="A19:L19"/>
    <mergeCell ref="C17:H17"/>
    <mergeCell ref="A18:B18"/>
    <mergeCell ref="H18:J18"/>
    <mergeCell ref="K18:L18"/>
    <mergeCell ref="D18:E18"/>
    <mergeCell ref="F18:G18"/>
  </mergeCells>
  <printOptions/>
  <pageMargins left="0.19685039375000002" right="0.19685039375000002" top="0.787401575" bottom="0.787401575" header="0.3" footer="0.3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B674-FA8F-4307-B8A3-AEF63D9AACBD}">
  <sheetPr>
    <pageSetUpPr fitToPage="1"/>
  </sheetPr>
  <dimension ref="A1:M23"/>
  <sheetViews>
    <sheetView workbookViewId="0" topLeftCell="A1">
      <selection activeCell="A23" sqref="A23:L23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1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71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35" t="s">
        <v>9</v>
      </c>
      <c r="B8" s="36"/>
      <c r="C8" s="37" t="s">
        <v>10</v>
      </c>
      <c r="D8" s="38"/>
      <c r="E8" s="38"/>
      <c r="F8" s="38"/>
      <c r="G8" s="38"/>
      <c r="H8" s="38"/>
      <c r="I8" s="7" t="s">
        <v>11</v>
      </c>
      <c r="J8" s="8" t="s">
        <v>12</v>
      </c>
      <c r="K8" s="7" t="s">
        <v>13</v>
      </c>
      <c r="L8" s="7" t="s">
        <v>14</v>
      </c>
    </row>
    <row r="9" spans="1:13" ht="15">
      <c r="A9" s="6">
        <v>1</v>
      </c>
      <c r="B9" s="10" t="s">
        <v>72</v>
      </c>
      <c r="C9" s="39" t="s">
        <v>73</v>
      </c>
      <c r="D9" s="40"/>
      <c r="E9" s="40"/>
      <c r="F9" s="40"/>
      <c r="G9" s="40"/>
      <c r="H9" s="40"/>
      <c r="I9" s="11">
        <v>243.84</v>
      </c>
      <c r="J9" s="9" t="s">
        <v>21</v>
      </c>
      <c r="K9" s="16">
        <v>0</v>
      </c>
      <c r="L9" s="12">
        <f aca="true" t="shared" si="0" ref="L9:L21">ROUND(I9*K9,2)</f>
        <v>0</v>
      </c>
      <c r="M9" t="s">
        <v>74</v>
      </c>
    </row>
    <row r="10" spans="1:13" ht="15">
      <c r="A10" s="6">
        <v>2</v>
      </c>
      <c r="B10" s="10" t="s">
        <v>75</v>
      </c>
      <c r="C10" s="19" t="s">
        <v>76</v>
      </c>
      <c r="D10" s="20"/>
      <c r="E10" s="20"/>
      <c r="F10" s="20"/>
      <c r="G10" s="20"/>
      <c r="H10" s="20"/>
      <c r="I10" s="11">
        <v>1.287</v>
      </c>
      <c r="J10" s="9" t="s">
        <v>17</v>
      </c>
      <c r="K10" s="16">
        <v>0</v>
      </c>
      <c r="L10" s="12">
        <f t="shared" si="0"/>
        <v>0</v>
      </c>
      <c r="M10" t="s">
        <v>77</v>
      </c>
    </row>
    <row r="11" spans="1:13" ht="15">
      <c r="A11" s="6">
        <v>3</v>
      </c>
      <c r="B11" s="10" t="s">
        <v>78</v>
      </c>
      <c r="C11" s="19" t="s">
        <v>79</v>
      </c>
      <c r="D11" s="20"/>
      <c r="E11" s="20"/>
      <c r="F11" s="20"/>
      <c r="G11" s="20"/>
      <c r="H11" s="20"/>
      <c r="I11" s="11">
        <v>0.019</v>
      </c>
      <c r="J11" s="9" t="s">
        <v>37</v>
      </c>
      <c r="K11" s="16">
        <v>0</v>
      </c>
      <c r="L11" s="12">
        <f t="shared" si="0"/>
        <v>0</v>
      </c>
      <c r="M11" t="s">
        <v>80</v>
      </c>
    </row>
    <row r="12" spans="1:13" ht="15">
      <c r="A12" s="6">
        <v>4</v>
      </c>
      <c r="B12" s="10" t="s">
        <v>81</v>
      </c>
      <c r="C12" s="19" t="s">
        <v>82</v>
      </c>
      <c r="D12" s="20"/>
      <c r="E12" s="20"/>
      <c r="F12" s="20"/>
      <c r="G12" s="20"/>
      <c r="H12" s="20"/>
      <c r="I12" s="11">
        <v>13</v>
      </c>
      <c r="J12" s="9" t="s">
        <v>21</v>
      </c>
      <c r="K12" s="16">
        <v>0</v>
      </c>
      <c r="L12" s="12">
        <f t="shared" si="0"/>
        <v>0</v>
      </c>
      <c r="M12" t="s">
        <v>83</v>
      </c>
    </row>
    <row r="13" spans="1:13" ht="15">
      <c r="A13" s="6">
        <v>5</v>
      </c>
      <c r="B13" s="10" t="s">
        <v>84</v>
      </c>
      <c r="C13" s="19" t="s">
        <v>85</v>
      </c>
      <c r="D13" s="20"/>
      <c r="E13" s="20"/>
      <c r="F13" s="20"/>
      <c r="G13" s="20"/>
      <c r="H13" s="20"/>
      <c r="I13" s="11">
        <v>13</v>
      </c>
      <c r="J13" s="9" t="s">
        <v>86</v>
      </c>
      <c r="K13" s="16">
        <v>0</v>
      </c>
      <c r="L13" s="12">
        <f t="shared" si="0"/>
        <v>0</v>
      </c>
      <c r="M13" t="s">
        <v>87</v>
      </c>
    </row>
    <row r="14" spans="1:13" ht="15">
      <c r="A14" s="6">
        <v>6</v>
      </c>
      <c r="B14" s="10" t="s">
        <v>88</v>
      </c>
      <c r="C14" s="19" t="s">
        <v>89</v>
      </c>
      <c r="D14" s="20"/>
      <c r="E14" s="20"/>
      <c r="F14" s="20"/>
      <c r="G14" s="20"/>
      <c r="H14" s="20"/>
      <c r="I14" s="11">
        <v>120</v>
      </c>
      <c r="J14" s="9" t="s">
        <v>21</v>
      </c>
      <c r="K14" s="16">
        <v>0</v>
      </c>
      <c r="L14" s="12">
        <f t="shared" si="0"/>
        <v>0</v>
      </c>
      <c r="M14" t="s">
        <v>90</v>
      </c>
    </row>
    <row r="15" spans="1:13" ht="15">
      <c r="A15" s="6">
        <v>7</v>
      </c>
      <c r="B15" s="10" t="s">
        <v>91</v>
      </c>
      <c r="C15" s="19" t="s">
        <v>92</v>
      </c>
      <c r="D15" s="20"/>
      <c r="E15" s="20"/>
      <c r="F15" s="20"/>
      <c r="G15" s="20"/>
      <c r="H15" s="20"/>
      <c r="I15" s="11">
        <v>126</v>
      </c>
      <c r="J15" s="9" t="s">
        <v>93</v>
      </c>
      <c r="K15" s="16">
        <v>0</v>
      </c>
      <c r="L15" s="12">
        <f t="shared" si="0"/>
        <v>0</v>
      </c>
      <c r="M15" t="s">
        <v>94</v>
      </c>
    </row>
    <row r="16" spans="1:13" ht="15">
      <c r="A16" s="6">
        <v>8</v>
      </c>
      <c r="B16" s="10" t="s">
        <v>59</v>
      </c>
      <c r="C16" s="19" t="s">
        <v>60</v>
      </c>
      <c r="D16" s="20"/>
      <c r="E16" s="20"/>
      <c r="F16" s="20"/>
      <c r="G16" s="20"/>
      <c r="H16" s="20"/>
      <c r="I16" s="11">
        <v>36.83705</v>
      </c>
      <c r="J16" s="9" t="s">
        <v>37</v>
      </c>
      <c r="K16" s="16">
        <v>0</v>
      </c>
      <c r="L16" s="12">
        <f t="shared" si="0"/>
        <v>0</v>
      </c>
      <c r="M16" t="s">
        <v>95</v>
      </c>
    </row>
    <row r="17" spans="1:13" ht="15">
      <c r="A17" s="6">
        <v>9</v>
      </c>
      <c r="B17" s="10" t="s">
        <v>62</v>
      </c>
      <c r="C17" s="19" t="s">
        <v>63</v>
      </c>
      <c r="D17" s="20"/>
      <c r="E17" s="20"/>
      <c r="F17" s="20"/>
      <c r="G17" s="20"/>
      <c r="H17" s="20"/>
      <c r="I17" s="11">
        <v>36.837</v>
      </c>
      <c r="J17" s="9" t="s">
        <v>37</v>
      </c>
      <c r="K17" s="16">
        <v>0</v>
      </c>
      <c r="L17" s="12">
        <f t="shared" si="0"/>
        <v>0</v>
      </c>
      <c r="M17" t="s">
        <v>96</v>
      </c>
    </row>
    <row r="18" spans="1:13" ht="15">
      <c r="A18" s="6">
        <v>10</v>
      </c>
      <c r="B18" s="10" t="s">
        <v>97</v>
      </c>
      <c r="C18" s="19" t="s">
        <v>98</v>
      </c>
      <c r="D18" s="20"/>
      <c r="E18" s="20"/>
      <c r="F18" s="20"/>
      <c r="G18" s="20"/>
      <c r="H18" s="20"/>
      <c r="I18" s="11">
        <v>12.2078</v>
      </c>
      <c r="J18" s="9" t="s">
        <v>17</v>
      </c>
      <c r="K18" s="16">
        <v>0</v>
      </c>
      <c r="L18" s="12">
        <f t="shared" si="0"/>
        <v>0</v>
      </c>
      <c r="M18" t="s">
        <v>99</v>
      </c>
    </row>
    <row r="19" spans="1:13" ht="15">
      <c r="A19" s="6">
        <v>11</v>
      </c>
      <c r="B19" s="10" t="s">
        <v>100</v>
      </c>
      <c r="C19" s="19" t="s">
        <v>101</v>
      </c>
      <c r="D19" s="20"/>
      <c r="E19" s="20"/>
      <c r="F19" s="20"/>
      <c r="G19" s="20"/>
      <c r="H19" s="20"/>
      <c r="I19" s="11">
        <v>0.45346</v>
      </c>
      <c r="J19" s="9" t="s">
        <v>37</v>
      </c>
      <c r="K19" s="16">
        <v>0</v>
      </c>
      <c r="L19" s="12">
        <f t="shared" si="0"/>
        <v>0</v>
      </c>
      <c r="M19" t="s">
        <v>102</v>
      </c>
    </row>
    <row r="20" spans="1:13" ht="15">
      <c r="A20" s="6">
        <v>12</v>
      </c>
      <c r="B20" s="10" t="s">
        <v>103</v>
      </c>
      <c r="C20" s="19" t="s">
        <v>104</v>
      </c>
      <c r="D20" s="20"/>
      <c r="E20" s="20"/>
      <c r="F20" s="20"/>
      <c r="G20" s="20"/>
      <c r="H20" s="20"/>
      <c r="I20" s="11">
        <v>14.4</v>
      </c>
      <c r="J20" s="9" t="s">
        <v>41</v>
      </c>
      <c r="K20" s="16">
        <v>0</v>
      </c>
      <c r="L20" s="12">
        <f t="shared" si="0"/>
        <v>0</v>
      </c>
      <c r="M20" t="s">
        <v>105</v>
      </c>
    </row>
    <row r="21" spans="1:13" ht="15">
      <c r="A21" s="6">
        <v>13</v>
      </c>
      <c r="B21" s="10" t="s">
        <v>106</v>
      </c>
      <c r="C21" s="19" t="s">
        <v>107</v>
      </c>
      <c r="D21" s="20"/>
      <c r="E21" s="20"/>
      <c r="F21" s="20"/>
      <c r="G21" s="20"/>
      <c r="H21" s="20"/>
      <c r="I21" s="11">
        <v>14.4</v>
      </c>
      <c r="J21" s="9" t="s">
        <v>41</v>
      </c>
      <c r="K21" s="16">
        <v>0</v>
      </c>
      <c r="L21" s="12">
        <f t="shared" si="0"/>
        <v>0</v>
      </c>
      <c r="M21" t="s">
        <v>108</v>
      </c>
    </row>
    <row r="22" spans="1:12" ht="15">
      <c r="A22" s="21" t="s">
        <v>14</v>
      </c>
      <c r="B22" s="22"/>
      <c r="C22" s="13"/>
      <c r="D22" s="26"/>
      <c r="E22" s="27"/>
      <c r="F22" s="26"/>
      <c r="G22" s="27"/>
      <c r="H22" s="23" t="s">
        <v>292</v>
      </c>
      <c r="I22" s="24"/>
      <c r="J22" s="24"/>
      <c r="K22" s="25">
        <f>SUM(L9:L21)</f>
        <v>0</v>
      </c>
      <c r="L22" s="24"/>
    </row>
    <row r="23" spans="1:12" ht="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</sheetData>
  <mergeCells count="27">
    <mergeCell ref="A1:C1"/>
    <mergeCell ref="E1:H2"/>
    <mergeCell ref="K1:L1"/>
    <mergeCell ref="K2:L2"/>
    <mergeCell ref="C16:H16"/>
    <mergeCell ref="A3:L4"/>
    <mergeCell ref="A7:L7"/>
    <mergeCell ref="A8:B8"/>
    <mergeCell ref="C8:H8"/>
    <mergeCell ref="C9:H9"/>
    <mergeCell ref="C10:H10"/>
    <mergeCell ref="C11:H11"/>
    <mergeCell ref="C12:H12"/>
    <mergeCell ref="C13:H13"/>
    <mergeCell ref="C14:H14"/>
    <mergeCell ref="C15:H15"/>
    <mergeCell ref="K22:L22"/>
    <mergeCell ref="D22:E22"/>
    <mergeCell ref="F22:G22"/>
    <mergeCell ref="A23:L23"/>
    <mergeCell ref="C17:H17"/>
    <mergeCell ref="C18:H18"/>
    <mergeCell ref="C19:H19"/>
    <mergeCell ref="C20:H20"/>
    <mergeCell ref="C21:H21"/>
    <mergeCell ref="A22:B22"/>
    <mergeCell ref="H22:J22"/>
  </mergeCells>
  <printOptions/>
  <pageMargins left="0.19685039375000002" right="0.19685039375000002" top="0.787401575" bottom="0.787401575" header="0.3" footer="0.3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BFF9-C31B-4717-B8FE-A740C9D6A752}">
  <sheetPr>
    <pageSetUpPr fitToPage="1"/>
  </sheetPr>
  <dimension ref="A1:M25"/>
  <sheetViews>
    <sheetView workbookViewId="0" topLeftCell="A1">
      <selection activeCell="A25" sqref="A25:L25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281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109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35" t="s">
        <v>9</v>
      </c>
      <c r="B8" s="36"/>
      <c r="C8" s="37" t="s">
        <v>10</v>
      </c>
      <c r="D8" s="38"/>
      <c r="E8" s="38"/>
      <c r="F8" s="38"/>
      <c r="G8" s="38"/>
      <c r="H8" s="38"/>
      <c r="I8" s="7" t="s">
        <v>11</v>
      </c>
      <c r="J8" s="8" t="s">
        <v>12</v>
      </c>
      <c r="K8" s="7" t="s">
        <v>13</v>
      </c>
      <c r="L8" s="7" t="s">
        <v>14</v>
      </c>
    </row>
    <row r="9" spans="1:13" ht="15">
      <c r="A9" s="6">
        <v>2</v>
      </c>
      <c r="B9" s="10" t="s">
        <v>110</v>
      </c>
      <c r="C9" s="39" t="s">
        <v>111</v>
      </c>
      <c r="D9" s="40"/>
      <c r="E9" s="40"/>
      <c r="F9" s="40"/>
      <c r="G9" s="40"/>
      <c r="H9" s="40"/>
      <c r="I9" s="11">
        <v>3</v>
      </c>
      <c r="J9" s="9" t="s">
        <v>112</v>
      </c>
      <c r="K9" s="16">
        <v>0</v>
      </c>
      <c r="L9" s="12">
        <f aca="true" t="shared" si="0" ref="L9:L23">ROUND(I9*K9,2)</f>
        <v>0</v>
      </c>
      <c r="M9" t="s">
        <v>113</v>
      </c>
    </row>
    <row r="10" spans="1:13" ht="15">
      <c r="A10" s="6">
        <v>3</v>
      </c>
      <c r="B10" s="10" t="s">
        <v>114</v>
      </c>
      <c r="C10" s="19" t="s">
        <v>115</v>
      </c>
      <c r="D10" s="20"/>
      <c r="E10" s="20"/>
      <c r="F10" s="20"/>
      <c r="G10" s="20"/>
      <c r="H10" s="20"/>
      <c r="I10" s="11">
        <v>1</v>
      </c>
      <c r="J10" s="9" t="s">
        <v>112</v>
      </c>
      <c r="K10" s="16">
        <v>0</v>
      </c>
      <c r="L10" s="12">
        <f t="shared" si="0"/>
        <v>0</v>
      </c>
      <c r="M10" t="s">
        <v>116</v>
      </c>
    </row>
    <row r="11" spans="1:13" ht="15">
      <c r="A11" s="6">
        <v>4</v>
      </c>
      <c r="B11" s="10" t="s">
        <v>117</v>
      </c>
      <c r="C11" s="19" t="s">
        <v>118</v>
      </c>
      <c r="D11" s="20"/>
      <c r="E11" s="20"/>
      <c r="F11" s="20"/>
      <c r="G11" s="20"/>
      <c r="H11" s="20"/>
      <c r="I11" s="11">
        <v>15</v>
      </c>
      <c r="J11" s="9" t="s">
        <v>119</v>
      </c>
      <c r="K11" s="16">
        <v>0</v>
      </c>
      <c r="L11" s="12">
        <f t="shared" si="0"/>
        <v>0</v>
      </c>
      <c r="M11" t="s">
        <v>120</v>
      </c>
    </row>
    <row r="12" spans="1:13" ht="15">
      <c r="A12" s="6">
        <v>5</v>
      </c>
      <c r="B12" s="10" t="s">
        <v>121</v>
      </c>
      <c r="C12" s="19" t="s">
        <v>122</v>
      </c>
      <c r="D12" s="20"/>
      <c r="E12" s="20"/>
      <c r="F12" s="20"/>
      <c r="G12" s="20"/>
      <c r="H12" s="20"/>
      <c r="I12" s="11">
        <v>1</v>
      </c>
      <c r="J12" s="9" t="s">
        <v>112</v>
      </c>
      <c r="K12" s="16">
        <v>0</v>
      </c>
      <c r="L12" s="12">
        <f t="shared" si="0"/>
        <v>0</v>
      </c>
      <c r="M12" t="s">
        <v>123</v>
      </c>
    </row>
    <row r="13" spans="1:13" ht="15">
      <c r="A13" s="6">
        <v>5</v>
      </c>
      <c r="B13" s="10" t="s">
        <v>124</v>
      </c>
      <c r="C13" s="19" t="s">
        <v>125</v>
      </c>
      <c r="D13" s="20"/>
      <c r="E13" s="20"/>
      <c r="F13" s="20"/>
      <c r="G13" s="20"/>
      <c r="H13" s="20"/>
      <c r="I13" s="11">
        <v>22</v>
      </c>
      <c r="J13" s="9" t="s">
        <v>119</v>
      </c>
      <c r="K13" s="16">
        <v>0</v>
      </c>
      <c r="L13" s="12">
        <f t="shared" si="0"/>
        <v>0</v>
      </c>
      <c r="M13" t="s">
        <v>126</v>
      </c>
    </row>
    <row r="14" spans="1:13" ht="15">
      <c r="A14" s="6">
        <v>7</v>
      </c>
      <c r="B14" s="10" t="s">
        <v>127</v>
      </c>
      <c r="C14" s="19" t="s">
        <v>128</v>
      </c>
      <c r="D14" s="20"/>
      <c r="E14" s="20"/>
      <c r="F14" s="20"/>
      <c r="G14" s="20"/>
      <c r="H14" s="20"/>
      <c r="I14" s="11">
        <v>8</v>
      </c>
      <c r="J14" s="9" t="s">
        <v>119</v>
      </c>
      <c r="K14" s="16">
        <v>0</v>
      </c>
      <c r="L14" s="12">
        <f t="shared" si="0"/>
        <v>0</v>
      </c>
      <c r="M14" t="s">
        <v>129</v>
      </c>
    </row>
    <row r="15" spans="1:13" ht="15">
      <c r="A15" s="6">
        <v>8</v>
      </c>
      <c r="B15" s="10" t="s">
        <v>130</v>
      </c>
      <c r="C15" s="19" t="s">
        <v>131</v>
      </c>
      <c r="D15" s="20"/>
      <c r="E15" s="20"/>
      <c r="F15" s="20"/>
      <c r="G15" s="20"/>
      <c r="H15" s="20"/>
      <c r="I15" s="11">
        <v>22</v>
      </c>
      <c r="J15" s="9" t="s">
        <v>119</v>
      </c>
      <c r="K15" s="16">
        <v>0</v>
      </c>
      <c r="L15" s="12">
        <f t="shared" si="0"/>
        <v>0</v>
      </c>
      <c r="M15" t="s">
        <v>132</v>
      </c>
    </row>
    <row r="16" spans="1:13" ht="15">
      <c r="A16" s="6">
        <v>9</v>
      </c>
      <c r="B16" s="10" t="s">
        <v>133</v>
      </c>
      <c r="C16" s="19" t="s">
        <v>134</v>
      </c>
      <c r="D16" s="20"/>
      <c r="E16" s="20"/>
      <c r="F16" s="20"/>
      <c r="G16" s="20"/>
      <c r="H16" s="20"/>
      <c r="I16" s="11">
        <v>2</v>
      </c>
      <c r="J16" s="9" t="s">
        <v>119</v>
      </c>
      <c r="K16" s="16">
        <v>0</v>
      </c>
      <c r="L16" s="12">
        <f t="shared" si="0"/>
        <v>0</v>
      </c>
      <c r="M16" t="s">
        <v>135</v>
      </c>
    </row>
    <row r="17" spans="1:13" ht="15">
      <c r="A17" s="6">
        <v>10</v>
      </c>
      <c r="B17" s="10" t="s">
        <v>136</v>
      </c>
      <c r="C17" s="19" t="s">
        <v>137</v>
      </c>
      <c r="D17" s="20"/>
      <c r="E17" s="20"/>
      <c r="F17" s="20"/>
      <c r="G17" s="20"/>
      <c r="H17" s="20"/>
      <c r="I17" s="11">
        <v>1.5</v>
      </c>
      <c r="J17" s="9" t="s">
        <v>17</v>
      </c>
      <c r="K17" s="16">
        <v>0</v>
      </c>
      <c r="L17" s="12">
        <f t="shared" si="0"/>
        <v>0</v>
      </c>
      <c r="M17" t="s">
        <v>138</v>
      </c>
    </row>
    <row r="18" spans="1:13" ht="15">
      <c r="A18" s="6">
        <v>11</v>
      </c>
      <c r="B18" s="10" t="s">
        <v>139</v>
      </c>
      <c r="C18" s="19" t="s">
        <v>140</v>
      </c>
      <c r="D18" s="20"/>
      <c r="E18" s="20"/>
      <c r="F18" s="20"/>
      <c r="G18" s="20"/>
      <c r="H18" s="20"/>
      <c r="I18" s="11">
        <v>68</v>
      </c>
      <c r="J18" s="9" t="s">
        <v>21</v>
      </c>
      <c r="K18" s="16">
        <v>0</v>
      </c>
      <c r="L18" s="12">
        <f t="shared" si="0"/>
        <v>0</v>
      </c>
      <c r="M18" t="s">
        <v>141</v>
      </c>
    </row>
    <row r="19" spans="1:13" ht="15">
      <c r="A19" s="6">
        <v>12</v>
      </c>
      <c r="B19" s="10" t="s">
        <v>142</v>
      </c>
      <c r="C19" s="19" t="s">
        <v>143</v>
      </c>
      <c r="D19" s="20"/>
      <c r="E19" s="20"/>
      <c r="F19" s="20"/>
      <c r="G19" s="20"/>
      <c r="H19" s="20"/>
      <c r="I19" s="11">
        <v>2</v>
      </c>
      <c r="J19" s="9" t="s">
        <v>119</v>
      </c>
      <c r="K19" s="16">
        <v>0</v>
      </c>
      <c r="L19" s="12">
        <f t="shared" si="0"/>
        <v>0</v>
      </c>
      <c r="M19" t="s">
        <v>144</v>
      </c>
    </row>
    <row r="20" spans="1:13" ht="15">
      <c r="A20" s="6">
        <v>13</v>
      </c>
      <c r="B20" s="10" t="s">
        <v>145</v>
      </c>
      <c r="C20" s="19" t="s">
        <v>146</v>
      </c>
      <c r="D20" s="20"/>
      <c r="E20" s="20"/>
      <c r="F20" s="20"/>
      <c r="G20" s="20"/>
      <c r="H20" s="20"/>
      <c r="I20" s="11">
        <v>1</v>
      </c>
      <c r="J20" s="9" t="s">
        <v>147</v>
      </c>
      <c r="K20" s="16">
        <v>0</v>
      </c>
      <c r="L20" s="12">
        <f t="shared" si="0"/>
        <v>0</v>
      </c>
      <c r="M20" t="s">
        <v>148</v>
      </c>
    </row>
    <row r="21" spans="1:13" ht="15">
      <c r="A21" s="6">
        <v>13</v>
      </c>
      <c r="B21" s="10" t="s">
        <v>149</v>
      </c>
      <c r="C21" s="19" t="s">
        <v>150</v>
      </c>
      <c r="D21" s="20"/>
      <c r="E21" s="20"/>
      <c r="F21" s="20"/>
      <c r="G21" s="20"/>
      <c r="H21" s="20"/>
      <c r="I21" s="11">
        <v>18</v>
      </c>
      <c r="J21" s="9" t="s">
        <v>21</v>
      </c>
      <c r="K21" s="16">
        <v>0</v>
      </c>
      <c r="L21" s="12">
        <f t="shared" si="0"/>
        <v>0</v>
      </c>
      <c r="M21" t="s">
        <v>151</v>
      </c>
    </row>
    <row r="22" spans="1:13" ht="15">
      <c r="A22" s="6">
        <v>14</v>
      </c>
      <c r="B22" s="10" t="s">
        <v>152</v>
      </c>
      <c r="C22" s="19" t="s">
        <v>153</v>
      </c>
      <c r="D22" s="20"/>
      <c r="E22" s="20"/>
      <c r="F22" s="20"/>
      <c r="G22" s="20"/>
      <c r="H22" s="20"/>
      <c r="I22" s="11">
        <v>150</v>
      </c>
      <c r="J22" s="9" t="s">
        <v>21</v>
      </c>
      <c r="K22" s="16">
        <v>0</v>
      </c>
      <c r="L22" s="12">
        <f t="shared" si="0"/>
        <v>0</v>
      </c>
      <c r="M22" t="s">
        <v>154</v>
      </c>
    </row>
    <row r="23" spans="1:13" ht="15">
      <c r="A23" s="6">
        <v>15</v>
      </c>
      <c r="B23" s="10" t="s">
        <v>155</v>
      </c>
      <c r="C23" s="19" t="s">
        <v>156</v>
      </c>
      <c r="D23" s="20"/>
      <c r="E23" s="20"/>
      <c r="F23" s="20"/>
      <c r="G23" s="20"/>
      <c r="H23" s="20"/>
      <c r="I23" s="11">
        <v>300</v>
      </c>
      <c r="J23" s="9" t="s">
        <v>41</v>
      </c>
      <c r="K23" s="16">
        <v>0</v>
      </c>
      <c r="L23" s="12">
        <f t="shared" si="0"/>
        <v>0</v>
      </c>
      <c r="M23" t="s">
        <v>157</v>
      </c>
    </row>
    <row r="24" spans="1:12" ht="15">
      <c r="A24" s="21" t="s">
        <v>14</v>
      </c>
      <c r="B24" s="22"/>
      <c r="C24" s="13"/>
      <c r="D24" s="26"/>
      <c r="E24" s="27"/>
      <c r="F24" s="26"/>
      <c r="G24" s="27"/>
      <c r="H24" s="23" t="s">
        <v>292</v>
      </c>
      <c r="I24" s="24"/>
      <c r="J24" s="24"/>
      <c r="K24" s="25">
        <f>SUM(L9:L23)</f>
        <v>0</v>
      </c>
      <c r="L24" s="24"/>
    </row>
    <row r="25" spans="1:12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</sheetData>
  <mergeCells count="29"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C22:H22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A25:L25"/>
    <mergeCell ref="C23:H23"/>
    <mergeCell ref="A24:B24"/>
    <mergeCell ref="H24:J24"/>
    <mergeCell ref="K24:L24"/>
    <mergeCell ref="D24:E24"/>
    <mergeCell ref="F24:G24"/>
  </mergeCells>
  <printOptions/>
  <pageMargins left="0.19685039375000002" right="0.19685039375000002" top="0.787401575" bottom="0.787401575" header="0.3" footer="0.3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9D94-6989-47B0-8AC7-56AFB6B1BDDA}">
  <dimension ref="A1:M15"/>
  <sheetViews>
    <sheetView tabSelected="1" workbookViewId="0" topLeftCell="A1">
      <selection activeCell="A14" sqref="A14:B14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4218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158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35" t="s">
        <v>9</v>
      </c>
      <c r="B8" s="36"/>
      <c r="C8" s="37" t="s">
        <v>10</v>
      </c>
      <c r="D8" s="38"/>
      <c r="E8" s="38"/>
      <c r="F8" s="38"/>
      <c r="G8" s="38"/>
      <c r="H8" s="38"/>
      <c r="I8" s="7" t="s">
        <v>11</v>
      </c>
      <c r="J8" s="8" t="s">
        <v>12</v>
      </c>
      <c r="K8" s="7" t="s">
        <v>13</v>
      </c>
      <c r="L8" s="7" t="s">
        <v>14</v>
      </c>
    </row>
    <row r="9" spans="1:13" ht="15">
      <c r="A9" s="6">
        <v>1</v>
      </c>
      <c r="B9" s="10" t="s">
        <v>295</v>
      </c>
      <c r="C9" s="39" t="s">
        <v>159</v>
      </c>
      <c r="D9" s="40"/>
      <c r="E9" s="40"/>
      <c r="F9" s="40"/>
      <c r="G9" s="40"/>
      <c r="H9" s="40"/>
      <c r="I9" s="11">
        <v>4204</v>
      </c>
      <c r="J9" s="9" t="s">
        <v>160</v>
      </c>
      <c r="K9" s="16">
        <v>0</v>
      </c>
      <c r="L9" s="12">
        <f>ROUND(I9*K9,2)</f>
        <v>0</v>
      </c>
      <c r="M9" t="s">
        <v>161</v>
      </c>
    </row>
    <row r="10" spans="1:13" ht="15">
      <c r="A10" s="6">
        <v>2</v>
      </c>
      <c r="B10" s="10" t="s">
        <v>110</v>
      </c>
      <c r="C10" s="19" t="s">
        <v>162</v>
      </c>
      <c r="D10" s="20"/>
      <c r="E10" s="20"/>
      <c r="F10" s="20"/>
      <c r="G10" s="20"/>
      <c r="H10" s="20"/>
      <c r="I10" s="11">
        <v>1</v>
      </c>
      <c r="J10" s="9" t="s">
        <v>163</v>
      </c>
      <c r="K10" s="16">
        <v>0</v>
      </c>
      <c r="L10" s="12">
        <f>ROUND(I10*K10,2)</f>
        <v>0</v>
      </c>
      <c r="M10" t="s">
        <v>164</v>
      </c>
    </row>
    <row r="11" spans="1:13" ht="15">
      <c r="A11" s="6">
        <v>3</v>
      </c>
      <c r="B11" s="10" t="s">
        <v>114</v>
      </c>
      <c r="C11" s="19" t="s">
        <v>165</v>
      </c>
      <c r="D11" s="20"/>
      <c r="E11" s="20"/>
      <c r="F11" s="20"/>
      <c r="G11" s="20"/>
      <c r="H11" s="20"/>
      <c r="I11" s="11">
        <v>55</v>
      </c>
      <c r="J11" s="9" t="s">
        <v>160</v>
      </c>
      <c r="K11" s="16">
        <v>0</v>
      </c>
      <c r="L11" s="12">
        <f>ROUND(I11*K11,2)</f>
        <v>0</v>
      </c>
      <c r="M11" t="s">
        <v>166</v>
      </c>
    </row>
    <row r="12" spans="1:13" ht="15">
      <c r="A12" s="6">
        <v>4</v>
      </c>
      <c r="B12" s="10" t="s">
        <v>167</v>
      </c>
      <c r="C12" s="19" t="s">
        <v>168</v>
      </c>
      <c r="D12" s="20"/>
      <c r="E12" s="20"/>
      <c r="F12" s="20"/>
      <c r="G12" s="20"/>
      <c r="H12" s="20"/>
      <c r="I12" s="11">
        <v>63.06</v>
      </c>
      <c r="J12" s="9" t="s">
        <v>37</v>
      </c>
      <c r="K12" s="16">
        <v>0</v>
      </c>
      <c r="L12" s="12">
        <f>ROUND(I12*K12,2)</f>
        <v>0</v>
      </c>
      <c r="M12" t="s">
        <v>169</v>
      </c>
    </row>
    <row r="13" spans="1:13" ht="15">
      <c r="A13" s="6">
        <v>5</v>
      </c>
      <c r="B13" s="10" t="s">
        <v>121</v>
      </c>
      <c r="C13" s="19" t="s">
        <v>286</v>
      </c>
      <c r="D13" s="20"/>
      <c r="E13" s="20"/>
      <c r="F13" s="20"/>
      <c r="G13" s="20"/>
      <c r="H13" s="20"/>
      <c r="I13" s="11">
        <v>300</v>
      </c>
      <c r="J13" s="9" t="s">
        <v>160</v>
      </c>
      <c r="K13" s="16">
        <v>0</v>
      </c>
      <c r="L13" s="12">
        <f>ROUND(I13*K13,2)</f>
        <v>0</v>
      </c>
      <c r="M13" t="s">
        <v>170</v>
      </c>
    </row>
    <row r="14" spans="1:12" ht="15">
      <c r="A14" s="21" t="s">
        <v>14</v>
      </c>
      <c r="B14" s="22"/>
      <c r="C14" s="13"/>
      <c r="D14" s="26"/>
      <c r="E14" s="27"/>
      <c r="F14" s="26"/>
      <c r="G14" s="27"/>
      <c r="H14" s="23" t="s">
        <v>292</v>
      </c>
      <c r="I14" s="24"/>
      <c r="J14" s="24"/>
      <c r="K14" s="25">
        <f>SUM(L9:L13)</f>
        <v>0</v>
      </c>
      <c r="L14" s="24"/>
    </row>
    <row r="15" spans="1:12" ht="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</sheetData>
  <mergeCells count="19"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A15:L15"/>
    <mergeCell ref="C11:H11"/>
    <mergeCell ref="C12:H12"/>
    <mergeCell ref="C13:H13"/>
    <mergeCell ref="A14:B14"/>
    <mergeCell ref="H14:J14"/>
    <mergeCell ref="K14:L14"/>
    <mergeCell ref="D14:E14"/>
    <mergeCell ref="F14:G14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F611-5AD8-43C4-9B3D-93224BD7E3A9}">
  <dimension ref="A1:M16"/>
  <sheetViews>
    <sheetView workbookViewId="0" topLeftCell="A1">
      <selection activeCell="A16" sqref="A16:L16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281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171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35" t="s">
        <v>9</v>
      </c>
      <c r="B8" s="36"/>
      <c r="C8" s="37" t="s">
        <v>10</v>
      </c>
      <c r="D8" s="38"/>
      <c r="E8" s="38"/>
      <c r="F8" s="38"/>
      <c r="G8" s="38"/>
      <c r="H8" s="38"/>
      <c r="I8" s="7" t="s">
        <v>11</v>
      </c>
      <c r="J8" s="8" t="s">
        <v>12</v>
      </c>
      <c r="K8" s="7" t="s">
        <v>13</v>
      </c>
      <c r="L8" s="7" t="s">
        <v>14</v>
      </c>
    </row>
    <row r="9" spans="1:13" ht="15">
      <c r="A9" s="6">
        <v>1</v>
      </c>
      <c r="B9" s="10" t="s">
        <v>172</v>
      </c>
      <c r="C9" s="39" t="s">
        <v>173</v>
      </c>
      <c r="D9" s="40"/>
      <c r="E9" s="40"/>
      <c r="F9" s="40"/>
      <c r="G9" s="40"/>
      <c r="H9" s="40"/>
      <c r="I9" s="11">
        <v>1</v>
      </c>
      <c r="J9" s="9" t="s">
        <v>147</v>
      </c>
      <c r="K9" s="16">
        <v>0</v>
      </c>
      <c r="L9" s="12">
        <f aca="true" t="shared" si="0" ref="L9:L14">ROUND(I9*K9,2)</f>
        <v>0</v>
      </c>
      <c r="M9" t="s">
        <v>174</v>
      </c>
    </row>
    <row r="10" spans="1:13" ht="15">
      <c r="A10" s="6">
        <v>2</v>
      </c>
      <c r="B10" s="10" t="s">
        <v>175</v>
      </c>
      <c r="C10" s="19" t="s">
        <v>176</v>
      </c>
      <c r="D10" s="20"/>
      <c r="E10" s="20"/>
      <c r="F10" s="20"/>
      <c r="G10" s="20"/>
      <c r="H10" s="20"/>
      <c r="I10" s="11">
        <v>1</v>
      </c>
      <c r="J10" s="9" t="s">
        <v>147</v>
      </c>
      <c r="K10" s="16">
        <v>0</v>
      </c>
      <c r="L10" s="12">
        <f t="shared" si="0"/>
        <v>0</v>
      </c>
      <c r="M10" t="s">
        <v>177</v>
      </c>
    </row>
    <row r="11" spans="1:13" ht="15">
      <c r="A11" s="6">
        <v>3</v>
      </c>
      <c r="B11" s="10" t="s">
        <v>178</v>
      </c>
      <c r="C11" s="19" t="s">
        <v>179</v>
      </c>
      <c r="D11" s="20"/>
      <c r="E11" s="20"/>
      <c r="F11" s="20"/>
      <c r="G11" s="20"/>
      <c r="H11" s="20"/>
      <c r="I11" s="11">
        <v>1</v>
      </c>
      <c r="J11" s="9" t="s">
        <v>147</v>
      </c>
      <c r="K11" s="16">
        <v>0</v>
      </c>
      <c r="L11" s="12">
        <f t="shared" si="0"/>
        <v>0</v>
      </c>
      <c r="M11" t="s">
        <v>180</v>
      </c>
    </row>
    <row r="12" spans="1:13" ht="15">
      <c r="A12" s="6">
        <v>4</v>
      </c>
      <c r="B12" s="10" t="s">
        <v>181</v>
      </c>
      <c r="C12" s="19" t="s">
        <v>182</v>
      </c>
      <c r="D12" s="20"/>
      <c r="E12" s="20"/>
      <c r="F12" s="20"/>
      <c r="G12" s="20"/>
      <c r="H12" s="20"/>
      <c r="I12" s="11">
        <v>4</v>
      </c>
      <c r="J12" s="9" t="s">
        <v>119</v>
      </c>
      <c r="K12" s="16">
        <v>0</v>
      </c>
      <c r="L12" s="12">
        <f t="shared" si="0"/>
        <v>0</v>
      </c>
      <c r="M12" t="s">
        <v>183</v>
      </c>
    </row>
    <row r="13" spans="1:13" ht="15">
      <c r="A13" s="6">
        <v>5</v>
      </c>
      <c r="B13" s="10" t="s">
        <v>184</v>
      </c>
      <c r="C13" s="19" t="s">
        <v>185</v>
      </c>
      <c r="D13" s="20"/>
      <c r="E13" s="20"/>
      <c r="F13" s="20"/>
      <c r="G13" s="20"/>
      <c r="H13" s="20"/>
      <c r="I13" s="11">
        <v>1</v>
      </c>
      <c r="J13" s="9" t="s">
        <v>147</v>
      </c>
      <c r="K13" s="16">
        <v>0</v>
      </c>
      <c r="L13" s="12">
        <f t="shared" si="0"/>
        <v>0</v>
      </c>
      <c r="M13" t="s">
        <v>186</v>
      </c>
    </row>
    <row r="14" spans="1:13" ht="15">
      <c r="A14" s="6">
        <v>6</v>
      </c>
      <c r="B14" s="10" t="s">
        <v>187</v>
      </c>
      <c r="C14" s="19" t="s">
        <v>188</v>
      </c>
      <c r="D14" s="20"/>
      <c r="E14" s="20"/>
      <c r="F14" s="20"/>
      <c r="G14" s="20"/>
      <c r="H14" s="20"/>
      <c r="I14" s="11">
        <v>1</v>
      </c>
      <c r="J14" s="9" t="s">
        <v>147</v>
      </c>
      <c r="K14" s="16">
        <v>0</v>
      </c>
      <c r="L14" s="12">
        <f t="shared" si="0"/>
        <v>0</v>
      </c>
      <c r="M14" t="s">
        <v>189</v>
      </c>
    </row>
    <row r="15" spans="1:12" ht="15">
      <c r="A15" s="21" t="s">
        <v>14</v>
      </c>
      <c r="B15" s="22"/>
      <c r="C15" s="13"/>
      <c r="D15" s="26"/>
      <c r="E15" s="27"/>
      <c r="F15" s="26"/>
      <c r="G15" s="27"/>
      <c r="H15" s="23" t="s">
        <v>292</v>
      </c>
      <c r="I15" s="24"/>
      <c r="J15" s="24"/>
      <c r="K15" s="25">
        <f>SUM(L9:L14)</f>
        <v>0</v>
      </c>
      <c r="L15" s="24"/>
    </row>
    <row r="16" spans="1:12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</sheetData>
  <mergeCells count="20"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K15:L15"/>
    <mergeCell ref="D15:E15"/>
    <mergeCell ref="F15:G15"/>
    <mergeCell ref="A16:L16"/>
    <mergeCell ref="C11:H11"/>
    <mergeCell ref="C12:H12"/>
    <mergeCell ref="C13:H13"/>
    <mergeCell ref="C14:H14"/>
    <mergeCell ref="A15:B15"/>
    <mergeCell ref="H15:J15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607E0-82C6-4142-9CD7-AE55CF0D1E33}">
  <dimension ref="A1:M22"/>
  <sheetViews>
    <sheetView workbookViewId="0" topLeftCell="A1">
      <selection activeCell="A22" sqref="A22:L22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574218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190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14"/>
      <c r="B8" s="41" t="s">
        <v>8</v>
      </c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5.75" thickBot="1">
      <c r="A9" s="35" t="s">
        <v>9</v>
      </c>
      <c r="B9" s="36"/>
      <c r="C9" s="37" t="s">
        <v>10</v>
      </c>
      <c r="D9" s="38"/>
      <c r="E9" s="38"/>
      <c r="F9" s="38"/>
      <c r="G9" s="38"/>
      <c r="H9" s="38"/>
      <c r="I9" s="7" t="s">
        <v>11</v>
      </c>
      <c r="J9" s="8" t="s">
        <v>12</v>
      </c>
      <c r="K9" s="7" t="s">
        <v>13</v>
      </c>
      <c r="L9" s="7" t="s">
        <v>14</v>
      </c>
    </row>
    <row r="10" spans="1:13" ht="15.75" thickBot="1">
      <c r="A10" s="6">
        <v>1</v>
      </c>
      <c r="B10" s="10" t="s">
        <v>191</v>
      </c>
      <c r="C10" s="39" t="s">
        <v>192</v>
      </c>
      <c r="D10" s="40"/>
      <c r="E10" s="40"/>
      <c r="F10" s="40"/>
      <c r="G10" s="40"/>
      <c r="H10" s="40"/>
      <c r="I10" s="11">
        <v>4204</v>
      </c>
      <c r="J10" s="9" t="s">
        <v>41</v>
      </c>
      <c r="K10" s="16">
        <v>0</v>
      </c>
      <c r="L10" s="12">
        <f>ROUND(I10*K10,2)</f>
        <v>0</v>
      </c>
      <c r="M10" t="s">
        <v>193</v>
      </c>
    </row>
    <row r="11" spans="1:12" ht="15.75" thickBot="1">
      <c r="A11" s="15"/>
      <c r="B11" s="41" t="s">
        <v>196</v>
      </c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5.75" thickBot="1">
      <c r="A12" s="35" t="s">
        <v>9</v>
      </c>
      <c r="B12" s="36"/>
      <c r="C12" s="37" t="s">
        <v>10</v>
      </c>
      <c r="D12" s="38"/>
      <c r="E12" s="38"/>
      <c r="F12" s="38"/>
      <c r="G12" s="38"/>
      <c r="H12" s="38"/>
      <c r="I12" s="7" t="s">
        <v>11</v>
      </c>
      <c r="J12" s="8" t="s">
        <v>12</v>
      </c>
      <c r="K12" s="7" t="s">
        <v>13</v>
      </c>
      <c r="L12" s="7" t="s">
        <v>14</v>
      </c>
    </row>
    <row r="13" spans="1:13" ht="15">
      <c r="A13" s="6">
        <v>1</v>
      </c>
      <c r="B13" s="10" t="s">
        <v>197</v>
      </c>
      <c r="C13" s="39" t="s">
        <v>198</v>
      </c>
      <c r="D13" s="40"/>
      <c r="E13" s="40"/>
      <c r="F13" s="40"/>
      <c r="G13" s="40"/>
      <c r="H13" s="40"/>
      <c r="I13" s="11">
        <v>4204</v>
      </c>
      <c r="J13" s="9" t="s">
        <v>41</v>
      </c>
      <c r="K13" s="16">
        <v>0</v>
      </c>
      <c r="L13" s="12">
        <f>ROUND(I13*K13,2)</f>
        <v>0</v>
      </c>
      <c r="M13" t="s">
        <v>199</v>
      </c>
    </row>
    <row r="14" spans="1:13" ht="15.75" thickBot="1">
      <c r="A14" s="6">
        <v>2</v>
      </c>
      <c r="B14" s="10" t="s">
        <v>200</v>
      </c>
      <c r="C14" s="19" t="s">
        <v>201</v>
      </c>
      <c r="D14" s="20"/>
      <c r="E14" s="20"/>
      <c r="F14" s="20"/>
      <c r="G14" s="20"/>
      <c r="H14" s="20"/>
      <c r="I14" s="11">
        <v>4204</v>
      </c>
      <c r="J14" s="9" t="s">
        <v>41</v>
      </c>
      <c r="K14" s="16">
        <v>0</v>
      </c>
      <c r="L14" s="12">
        <f>ROUND(I14*K14,2)</f>
        <v>0</v>
      </c>
      <c r="M14" t="s">
        <v>202</v>
      </c>
    </row>
    <row r="15" spans="1:12" ht="15.75" thickBot="1">
      <c r="A15" s="15"/>
      <c r="B15" s="41" t="s">
        <v>203</v>
      </c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1:12" ht="15.75" thickBot="1">
      <c r="A16" s="35" t="s">
        <v>9</v>
      </c>
      <c r="B16" s="36"/>
      <c r="C16" s="37" t="s">
        <v>10</v>
      </c>
      <c r="D16" s="38"/>
      <c r="E16" s="38"/>
      <c r="F16" s="38"/>
      <c r="G16" s="38"/>
      <c r="H16" s="38"/>
      <c r="I16" s="7" t="s">
        <v>11</v>
      </c>
      <c r="J16" s="8" t="s">
        <v>12</v>
      </c>
      <c r="K16" s="7" t="s">
        <v>13</v>
      </c>
      <c r="L16" s="7" t="s">
        <v>14</v>
      </c>
    </row>
    <row r="17" spans="1:13" ht="15">
      <c r="A17" s="6">
        <v>1</v>
      </c>
      <c r="B17" s="10" t="s">
        <v>204</v>
      </c>
      <c r="C17" s="39" t="s">
        <v>205</v>
      </c>
      <c r="D17" s="40"/>
      <c r="E17" s="40"/>
      <c r="F17" s="40"/>
      <c r="G17" s="40"/>
      <c r="H17" s="40"/>
      <c r="I17" s="11">
        <v>54.652</v>
      </c>
      <c r="J17" s="9" t="s">
        <v>37</v>
      </c>
      <c r="K17" s="16">
        <v>0</v>
      </c>
      <c r="L17" s="12">
        <f>ROUND(I17*K17,2)</f>
        <v>0</v>
      </c>
      <c r="M17" t="s">
        <v>206</v>
      </c>
    </row>
    <row r="18" spans="1:13" ht="15">
      <c r="A18" s="6">
        <v>2</v>
      </c>
      <c r="B18" s="10" t="s">
        <v>207</v>
      </c>
      <c r="C18" s="19" t="s">
        <v>208</v>
      </c>
      <c r="D18" s="20"/>
      <c r="E18" s="20"/>
      <c r="F18" s="20"/>
      <c r="G18" s="20"/>
      <c r="H18" s="20"/>
      <c r="I18" s="11">
        <v>54.652</v>
      </c>
      <c r="J18" s="9" t="s">
        <v>37</v>
      </c>
      <c r="K18" s="16">
        <v>0</v>
      </c>
      <c r="L18" s="12">
        <f>ROUND(I18*K18,2)</f>
        <v>0</v>
      </c>
      <c r="M18" t="s">
        <v>209</v>
      </c>
    </row>
    <row r="19" spans="1:13" ht="15">
      <c r="A19" s="6">
        <v>3</v>
      </c>
      <c r="B19" s="10" t="s">
        <v>210</v>
      </c>
      <c r="C19" s="19" t="s">
        <v>211</v>
      </c>
      <c r="D19" s="20"/>
      <c r="E19" s="20"/>
      <c r="F19" s="20"/>
      <c r="G19" s="20"/>
      <c r="H19" s="20"/>
      <c r="I19" s="11">
        <v>54.652</v>
      </c>
      <c r="J19" s="9" t="s">
        <v>37</v>
      </c>
      <c r="K19" s="16">
        <v>0</v>
      </c>
      <c r="L19" s="12">
        <f>ROUND(I19*K19,2)</f>
        <v>0</v>
      </c>
      <c r="M19" t="s">
        <v>212</v>
      </c>
    </row>
    <row r="20" spans="1:13" ht="15">
      <c r="A20" s="6">
        <v>4</v>
      </c>
      <c r="B20" s="10" t="s">
        <v>213</v>
      </c>
      <c r="C20" s="19" t="s">
        <v>214</v>
      </c>
      <c r="D20" s="20"/>
      <c r="E20" s="20"/>
      <c r="F20" s="20"/>
      <c r="G20" s="20"/>
      <c r="H20" s="20"/>
      <c r="I20" s="11">
        <v>2732.6</v>
      </c>
      <c r="J20" s="9" t="s">
        <v>37</v>
      </c>
      <c r="K20" s="16">
        <v>0</v>
      </c>
      <c r="L20" s="12">
        <f>ROUND(I20*K20,2)</f>
        <v>0</v>
      </c>
      <c r="M20" t="s">
        <v>215</v>
      </c>
    </row>
    <row r="21" spans="1:12" ht="15">
      <c r="A21" s="21" t="s">
        <v>14</v>
      </c>
      <c r="B21" s="22"/>
      <c r="C21" s="13"/>
      <c r="D21" s="26"/>
      <c r="E21" s="27"/>
      <c r="F21" s="26"/>
      <c r="G21" s="27"/>
      <c r="H21" s="23" t="s">
        <v>292</v>
      </c>
      <c r="I21" s="24"/>
      <c r="J21" s="24"/>
      <c r="K21" s="25">
        <f>L10+SUM(L13:L14)+SUM(L17:L20)</f>
        <v>0</v>
      </c>
      <c r="L21" s="24"/>
    </row>
    <row r="22" spans="1:12" ht="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mergeCells count="28">
    <mergeCell ref="C10:H10"/>
    <mergeCell ref="A1:C1"/>
    <mergeCell ref="E1:H2"/>
    <mergeCell ref="K1:L1"/>
    <mergeCell ref="K2:L2"/>
    <mergeCell ref="A3:L4"/>
    <mergeCell ref="A7:L7"/>
    <mergeCell ref="B8:L8"/>
    <mergeCell ref="A9:B9"/>
    <mergeCell ref="C9:H9"/>
    <mergeCell ref="B11:L11"/>
    <mergeCell ref="A12:B12"/>
    <mergeCell ref="C12:H12"/>
    <mergeCell ref="C13:H13"/>
    <mergeCell ref="C14:H14"/>
    <mergeCell ref="C19:H19"/>
    <mergeCell ref="C20:H20"/>
    <mergeCell ref="B15:L15"/>
    <mergeCell ref="A16:B16"/>
    <mergeCell ref="C16:H16"/>
    <mergeCell ref="C17:H17"/>
    <mergeCell ref="C18:H18"/>
    <mergeCell ref="A22:L22"/>
    <mergeCell ref="A21:B21"/>
    <mergeCell ref="H21:J21"/>
    <mergeCell ref="K21:L21"/>
    <mergeCell ref="D21:E21"/>
    <mergeCell ref="F21:G21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C271B-2844-4495-A73E-F1F62553B836}">
  <dimension ref="A1:M22"/>
  <sheetViews>
    <sheetView workbookViewId="0" topLeftCell="A1">
      <selection activeCell="A22" sqref="A22:L22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574218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216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14"/>
      <c r="B8" s="41" t="s">
        <v>8</v>
      </c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5.75" thickBot="1">
      <c r="A9" s="35" t="s">
        <v>9</v>
      </c>
      <c r="B9" s="36"/>
      <c r="C9" s="37" t="s">
        <v>10</v>
      </c>
      <c r="D9" s="38"/>
      <c r="E9" s="38"/>
      <c r="F9" s="38"/>
      <c r="G9" s="38"/>
      <c r="H9" s="38"/>
      <c r="I9" s="7" t="s">
        <v>11</v>
      </c>
      <c r="J9" s="8" t="s">
        <v>12</v>
      </c>
      <c r="K9" s="7" t="s">
        <v>13</v>
      </c>
      <c r="L9" s="7" t="s">
        <v>14</v>
      </c>
    </row>
    <row r="10" spans="1:13" ht="15.75" thickBot="1">
      <c r="A10" s="6">
        <v>1</v>
      </c>
      <c r="B10" s="10" t="s">
        <v>217</v>
      </c>
      <c r="C10" s="39" t="s">
        <v>218</v>
      </c>
      <c r="D10" s="40"/>
      <c r="E10" s="40"/>
      <c r="F10" s="40"/>
      <c r="G10" s="40"/>
      <c r="H10" s="40"/>
      <c r="I10" s="11">
        <v>4</v>
      </c>
      <c r="J10" s="9" t="s">
        <v>86</v>
      </c>
      <c r="K10" s="16">
        <v>0</v>
      </c>
      <c r="L10" s="12">
        <f>ROUND(I10*K10,2)</f>
        <v>0</v>
      </c>
      <c r="M10" t="s">
        <v>219</v>
      </c>
    </row>
    <row r="11" spans="1:12" ht="15.75" thickBot="1">
      <c r="A11" s="15"/>
      <c r="B11" s="41" t="s">
        <v>220</v>
      </c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5.75" thickBot="1">
      <c r="A12" s="35" t="s">
        <v>9</v>
      </c>
      <c r="B12" s="36"/>
      <c r="C12" s="37" t="s">
        <v>10</v>
      </c>
      <c r="D12" s="38"/>
      <c r="E12" s="38"/>
      <c r="F12" s="38"/>
      <c r="G12" s="38"/>
      <c r="H12" s="38"/>
      <c r="I12" s="7" t="s">
        <v>11</v>
      </c>
      <c r="J12" s="8" t="s">
        <v>12</v>
      </c>
      <c r="K12" s="7" t="s">
        <v>13</v>
      </c>
      <c r="L12" s="7" t="s">
        <v>14</v>
      </c>
    </row>
    <row r="13" spans="1:13" ht="15.75" thickBot="1">
      <c r="A13" s="6">
        <v>3</v>
      </c>
      <c r="B13" s="10" t="s">
        <v>221</v>
      </c>
      <c r="C13" s="39" t="s">
        <v>222</v>
      </c>
      <c r="D13" s="40"/>
      <c r="E13" s="40"/>
      <c r="F13" s="40"/>
      <c r="G13" s="40"/>
      <c r="H13" s="40"/>
      <c r="I13" s="11">
        <v>30</v>
      </c>
      <c r="J13" s="9" t="s">
        <v>41</v>
      </c>
      <c r="K13" s="16">
        <v>0</v>
      </c>
      <c r="L13" s="12">
        <f>ROUND(I13*K13,2)</f>
        <v>0</v>
      </c>
      <c r="M13" t="s">
        <v>223</v>
      </c>
    </row>
    <row r="14" spans="1:12" ht="15.75" thickBot="1">
      <c r="A14" s="15"/>
      <c r="B14" s="41" t="s">
        <v>203</v>
      </c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ht="15.75" thickBot="1">
      <c r="A15" s="35" t="s">
        <v>9</v>
      </c>
      <c r="B15" s="36"/>
      <c r="C15" s="37" t="s">
        <v>10</v>
      </c>
      <c r="D15" s="38"/>
      <c r="E15" s="38"/>
      <c r="F15" s="38"/>
      <c r="G15" s="38"/>
      <c r="H15" s="38"/>
      <c r="I15" s="7" t="s">
        <v>11</v>
      </c>
      <c r="J15" s="8" t="s">
        <v>12</v>
      </c>
      <c r="K15" s="7" t="s">
        <v>13</v>
      </c>
      <c r="L15" s="7" t="s">
        <v>14</v>
      </c>
    </row>
    <row r="16" spans="1:13" ht="15">
      <c r="A16" s="6">
        <v>1</v>
      </c>
      <c r="B16" s="10" t="s">
        <v>224</v>
      </c>
      <c r="C16" s="39" t="s">
        <v>225</v>
      </c>
      <c r="D16" s="40"/>
      <c r="E16" s="40"/>
      <c r="F16" s="40"/>
      <c r="G16" s="40"/>
      <c r="H16" s="40"/>
      <c r="I16" s="11">
        <v>11.4</v>
      </c>
      <c r="J16" s="9" t="s">
        <v>37</v>
      </c>
      <c r="K16" s="16">
        <v>0</v>
      </c>
      <c r="L16" s="12">
        <f>ROUND(I16*K16,2)</f>
        <v>0</v>
      </c>
      <c r="M16" t="s">
        <v>226</v>
      </c>
    </row>
    <row r="17" spans="1:13" ht="15">
      <c r="A17" s="6">
        <v>2</v>
      </c>
      <c r="B17" s="10" t="s">
        <v>227</v>
      </c>
      <c r="C17" s="19" t="s">
        <v>228</v>
      </c>
      <c r="D17" s="20"/>
      <c r="E17" s="20"/>
      <c r="F17" s="20"/>
      <c r="G17" s="20"/>
      <c r="H17" s="20"/>
      <c r="I17" s="11">
        <v>4</v>
      </c>
      <c r="J17" s="9" t="s">
        <v>37</v>
      </c>
      <c r="K17" s="16">
        <v>0</v>
      </c>
      <c r="L17" s="12">
        <f>ROUND(I17*K17,2)</f>
        <v>0</v>
      </c>
      <c r="M17" t="s">
        <v>229</v>
      </c>
    </row>
    <row r="18" spans="1:13" ht="15">
      <c r="A18" s="6">
        <v>3</v>
      </c>
      <c r="B18" s="10" t="s">
        <v>207</v>
      </c>
      <c r="C18" s="19" t="s">
        <v>208</v>
      </c>
      <c r="D18" s="20"/>
      <c r="E18" s="20"/>
      <c r="F18" s="20"/>
      <c r="G18" s="20"/>
      <c r="H18" s="20"/>
      <c r="I18" s="11">
        <v>15.4</v>
      </c>
      <c r="J18" s="9" t="s">
        <v>37</v>
      </c>
      <c r="K18" s="16">
        <v>0</v>
      </c>
      <c r="L18" s="12">
        <f>ROUND(I18*K18,2)</f>
        <v>0</v>
      </c>
      <c r="M18" t="s">
        <v>230</v>
      </c>
    </row>
    <row r="19" spans="1:13" ht="15">
      <c r="A19" s="6">
        <v>4</v>
      </c>
      <c r="B19" s="10" t="s">
        <v>210</v>
      </c>
      <c r="C19" s="19" t="s">
        <v>211</v>
      </c>
      <c r="D19" s="20"/>
      <c r="E19" s="20"/>
      <c r="F19" s="20"/>
      <c r="G19" s="20"/>
      <c r="H19" s="20"/>
      <c r="I19" s="11">
        <v>15.4</v>
      </c>
      <c r="J19" s="9" t="s">
        <v>37</v>
      </c>
      <c r="K19" s="16">
        <v>0</v>
      </c>
      <c r="L19" s="12">
        <f>ROUND(I19*K19,2)</f>
        <v>0</v>
      </c>
      <c r="M19" t="s">
        <v>231</v>
      </c>
    </row>
    <row r="20" spans="1:13" ht="15">
      <c r="A20" s="6">
        <v>5</v>
      </c>
      <c r="B20" s="10" t="s">
        <v>213</v>
      </c>
      <c r="C20" s="19" t="s">
        <v>214</v>
      </c>
      <c r="D20" s="20"/>
      <c r="E20" s="20"/>
      <c r="F20" s="20"/>
      <c r="G20" s="20"/>
      <c r="H20" s="20"/>
      <c r="I20" s="11">
        <v>770</v>
      </c>
      <c r="J20" s="9" t="s">
        <v>37</v>
      </c>
      <c r="K20" s="16">
        <v>0</v>
      </c>
      <c r="L20" s="12">
        <f>ROUND(I20*K20,2)</f>
        <v>0</v>
      </c>
      <c r="M20" t="s">
        <v>232</v>
      </c>
    </row>
    <row r="21" spans="1:12" ht="15">
      <c r="A21" s="21" t="s">
        <v>14</v>
      </c>
      <c r="B21" s="22"/>
      <c r="C21" s="13"/>
      <c r="D21" s="26"/>
      <c r="E21" s="27"/>
      <c r="F21" s="26"/>
      <c r="G21" s="27"/>
      <c r="H21" s="23" t="s">
        <v>292</v>
      </c>
      <c r="I21" s="24"/>
      <c r="J21" s="24"/>
      <c r="K21" s="25">
        <f>L10+L13+SUM(L16:L20)</f>
        <v>0</v>
      </c>
      <c r="L21" s="24"/>
    </row>
    <row r="22" spans="1:12" ht="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mergeCells count="28">
    <mergeCell ref="A1:C1"/>
    <mergeCell ref="E1:H2"/>
    <mergeCell ref="K1:L1"/>
    <mergeCell ref="K2:L2"/>
    <mergeCell ref="B11:L11"/>
    <mergeCell ref="A12:B12"/>
    <mergeCell ref="C12:H12"/>
    <mergeCell ref="C13:H13"/>
    <mergeCell ref="A3:L4"/>
    <mergeCell ref="A7:L7"/>
    <mergeCell ref="B8:L8"/>
    <mergeCell ref="A9:B9"/>
    <mergeCell ref="C9:H9"/>
    <mergeCell ref="C10:H10"/>
    <mergeCell ref="C18:H18"/>
    <mergeCell ref="C19:H19"/>
    <mergeCell ref="C20:H20"/>
    <mergeCell ref="B14:L14"/>
    <mergeCell ref="A15:B15"/>
    <mergeCell ref="C15:H15"/>
    <mergeCell ref="C16:H16"/>
    <mergeCell ref="C17:H17"/>
    <mergeCell ref="A22:L22"/>
    <mergeCell ref="A21:B21"/>
    <mergeCell ref="H21:J21"/>
    <mergeCell ref="K21:L21"/>
    <mergeCell ref="D21:E21"/>
    <mergeCell ref="F21:G21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7A57-3651-4DB5-9A36-BB405A582866}">
  <dimension ref="A1:M21"/>
  <sheetViews>
    <sheetView workbookViewId="0" topLeftCell="A1">
      <selection activeCell="A21" sqref="A21:L21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2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28" t="s">
        <v>0</v>
      </c>
      <c r="B1" s="18"/>
      <c r="C1" s="18"/>
      <c r="E1" s="29" t="s">
        <v>1</v>
      </c>
      <c r="F1" s="30"/>
      <c r="G1" s="30"/>
      <c r="H1" s="30"/>
      <c r="J1" s="4" t="s">
        <v>3</v>
      </c>
      <c r="K1" s="19" t="s">
        <v>5</v>
      </c>
      <c r="L1" s="20"/>
    </row>
    <row r="2" spans="1:12" ht="15.75" thickBot="1">
      <c r="A2" s="1" t="s">
        <v>2</v>
      </c>
      <c r="C2" s="5"/>
      <c r="E2" s="30"/>
      <c r="F2" s="30"/>
      <c r="G2" s="30"/>
      <c r="H2" s="30"/>
      <c r="J2" s="4" t="s">
        <v>4</v>
      </c>
      <c r="K2" s="19"/>
      <c r="L2" s="20"/>
    </row>
    <row r="3" spans="1:12" ht="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" ht="15">
      <c r="A5" s="1" t="s">
        <v>7</v>
      </c>
      <c r="C5" s="1" t="s">
        <v>291</v>
      </c>
    </row>
    <row r="6" ht="15.75" thickBot="1"/>
    <row r="7" spans="1:12" ht="15.75" thickBot="1">
      <c r="A7" s="33" t="s">
        <v>233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thickBot="1">
      <c r="A8" s="14"/>
      <c r="B8" s="41" t="s">
        <v>8</v>
      </c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5.75" thickBot="1">
      <c r="A9" s="35" t="s">
        <v>9</v>
      </c>
      <c r="B9" s="36"/>
      <c r="C9" s="37" t="s">
        <v>10</v>
      </c>
      <c r="D9" s="38"/>
      <c r="E9" s="38"/>
      <c r="F9" s="38"/>
      <c r="G9" s="38"/>
      <c r="H9" s="38"/>
      <c r="I9" s="7" t="s">
        <v>11</v>
      </c>
      <c r="J9" s="8" t="s">
        <v>12</v>
      </c>
      <c r="K9" s="7" t="s">
        <v>13</v>
      </c>
      <c r="L9" s="7" t="s">
        <v>14</v>
      </c>
    </row>
    <row r="10" spans="1:13" ht="15.75" thickBot="1">
      <c r="A10" s="6">
        <v>1</v>
      </c>
      <c r="B10" s="10" t="s">
        <v>234</v>
      </c>
      <c r="C10" s="39" t="s">
        <v>235</v>
      </c>
      <c r="D10" s="40"/>
      <c r="E10" s="40"/>
      <c r="F10" s="40"/>
      <c r="G10" s="40"/>
      <c r="H10" s="40"/>
      <c r="I10" s="11">
        <v>18.75</v>
      </c>
      <c r="J10" s="9" t="s">
        <v>21</v>
      </c>
      <c r="K10" s="16">
        <v>0</v>
      </c>
      <c r="L10" s="12">
        <f>ROUND(I10*K10,2)</f>
        <v>0</v>
      </c>
      <c r="M10" t="s">
        <v>236</v>
      </c>
    </row>
    <row r="11" spans="1:12" ht="15.75" thickBot="1">
      <c r="A11" s="15"/>
      <c r="B11" s="41" t="s">
        <v>220</v>
      </c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5.75" thickBot="1">
      <c r="A12" s="35" t="s">
        <v>9</v>
      </c>
      <c r="B12" s="36"/>
      <c r="C12" s="37" t="s">
        <v>10</v>
      </c>
      <c r="D12" s="38"/>
      <c r="E12" s="38"/>
      <c r="F12" s="38"/>
      <c r="G12" s="38"/>
      <c r="H12" s="38"/>
      <c r="I12" s="7" t="s">
        <v>11</v>
      </c>
      <c r="J12" s="8" t="s">
        <v>12</v>
      </c>
      <c r="K12" s="7" t="s">
        <v>13</v>
      </c>
      <c r="L12" s="7" t="s">
        <v>14</v>
      </c>
    </row>
    <row r="13" spans="1:13" ht="15.75" thickBot="1">
      <c r="A13" s="6">
        <v>1</v>
      </c>
      <c r="B13" s="10" t="s">
        <v>237</v>
      </c>
      <c r="C13" s="39" t="s">
        <v>238</v>
      </c>
      <c r="D13" s="40"/>
      <c r="E13" s="40"/>
      <c r="F13" s="40"/>
      <c r="G13" s="40"/>
      <c r="H13" s="40"/>
      <c r="I13" s="11">
        <v>18.75</v>
      </c>
      <c r="J13" s="9" t="s">
        <v>21</v>
      </c>
      <c r="K13" s="16">
        <v>0</v>
      </c>
      <c r="L13" s="12">
        <f>ROUND(I13*K13,2)</f>
        <v>0</v>
      </c>
      <c r="M13" t="s">
        <v>239</v>
      </c>
    </row>
    <row r="14" spans="1:12" ht="15.75" thickBot="1">
      <c r="A14" s="15"/>
      <c r="B14" s="41" t="s">
        <v>203</v>
      </c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ht="15.75" thickBot="1">
      <c r="A15" s="35" t="s">
        <v>9</v>
      </c>
      <c r="B15" s="36"/>
      <c r="C15" s="37" t="s">
        <v>10</v>
      </c>
      <c r="D15" s="38"/>
      <c r="E15" s="38"/>
      <c r="F15" s="38"/>
      <c r="G15" s="38"/>
      <c r="H15" s="38"/>
      <c r="I15" s="7" t="s">
        <v>11</v>
      </c>
      <c r="J15" s="8" t="s">
        <v>12</v>
      </c>
      <c r="K15" s="7" t="s">
        <v>13</v>
      </c>
      <c r="L15" s="7" t="s">
        <v>14</v>
      </c>
    </row>
    <row r="16" spans="1:13" ht="15">
      <c r="A16" s="6">
        <v>1</v>
      </c>
      <c r="B16" s="10" t="s">
        <v>224</v>
      </c>
      <c r="C16" s="39" t="s">
        <v>225</v>
      </c>
      <c r="D16" s="40"/>
      <c r="E16" s="40"/>
      <c r="F16" s="40"/>
      <c r="G16" s="40"/>
      <c r="H16" s="40"/>
      <c r="I16" s="11">
        <v>2.34</v>
      </c>
      <c r="J16" s="9" t="s">
        <v>37</v>
      </c>
      <c r="K16" s="16">
        <v>0</v>
      </c>
      <c r="L16" s="12">
        <f>ROUND(I16*K16,2)</f>
        <v>0</v>
      </c>
      <c r="M16" t="s">
        <v>240</v>
      </c>
    </row>
    <row r="17" spans="1:13" ht="15">
      <c r="A17" s="6">
        <v>2</v>
      </c>
      <c r="B17" s="10" t="s">
        <v>207</v>
      </c>
      <c r="C17" s="19" t="s">
        <v>208</v>
      </c>
      <c r="D17" s="20"/>
      <c r="E17" s="20"/>
      <c r="F17" s="20"/>
      <c r="G17" s="20"/>
      <c r="H17" s="20"/>
      <c r="I17" s="11">
        <v>2.34</v>
      </c>
      <c r="J17" s="9" t="s">
        <v>37</v>
      </c>
      <c r="K17" s="16">
        <v>0</v>
      </c>
      <c r="L17" s="12">
        <f>ROUND(I17*K17,2)</f>
        <v>0</v>
      </c>
      <c r="M17" t="s">
        <v>241</v>
      </c>
    </row>
    <row r="18" spans="1:13" ht="15">
      <c r="A18" s="6">
        <v>3</v>
      </c>
      <c r="B18" s="10" t="s">
        <v>210</v>
      </c>
      <c r="C18" s="19" t="s">
        <v>211</v>
      </c>
      <c r="D18" s="20"/>
      <c r="E18" s="20"/>
      <c r="F18" s="20"/>
      <c r="G18" s="20"/>
      <c r="H18" s="20"/>
      <c r="I18" s="11">
        <v>2.34</v>
      </c>
      <c r="J18" s="9" t="s">
        <v>37</v>
      </c>
      <c r="K18" s="16">
        <v>0</v>
      </c>
      <c r="L18" s="12">
        <f>ROUND(I18*K18,2)</f>
        <v>0</v>
      </c>
      <c r="M18" t="s">
        <v>242</v>
      </c>
    </row>
    <row r="19" spans="1:13" ht="15">
      <c r="A19" s="6">
        <v>4</v>
      </c>
      <c r="B19" s="10" t="s">
        <v>213</v>
      </c>
      <c r="C19" s="19" t="s">
        <v>214</v>
      </c>
      <c r="D19" s="20"/>
      <c r="E19" s="20"/>
      <c r="F19" s="20"/>
      <c r="G19" s="20"/>
      <c r="H19" s="20"/>
      <c r="I19" s="11">
        <v>117</v>
      </c>
      <c r="J19" s="9" t="s">
        <v>37</v>
      </c>
      <c r="K19" s="16">
        <v>0</v>
      </c>
      <c r="L19" s="12">
        <f>ROUND(I19*K19,2)</f>
        <v>0</v>
      </c>
      <c r="M19" t="s">
        <v>243</v>
      </c>
    </row>
    <row r="20" spans="1:12" ht="15">
      <c r="A20" s="21" t="s">
        <v>14</v>
      </c>
      <c r="B20" s="22"/>
      <c r="C20" s="13"/>
      <c r="D20" s="26"/>
      <c r="E20" s="27"/>
      <c r="F20" s="26"/>
      <c r="G20" s="27"/>
      <c r="H20" s="23" t="s">
        <v>292</v>
      </c>
      <c r="I20" s="24"/>
      <c r="J20" s="24"/>
      <c r="K20" s="25">
        <f>L10+L13+SUM(L16:L19)</f>
        <v>0</v>
      </c>
      <c r="L20" s="24"/>
    </row>
    <row r="21" spans="1:12" ht="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mergeCells count="27">
    <mergeCell ref="A1:C1"/>
    <mergeCell ref="E1:H2"/>
    <mergeCell ref="K1:L1"/>
    <mergeCell ref="K2:L2"/>
    <mergeCell ref="B11:L11"/>
    <mergeCell ref="A12:B12"/>
    <mergeCell ref="C12:H12"/>
    <mergeCell ref="C13:H13"/>
    <mergeCell ref="A3:L4"/>
    <mergeCell ref="A7:L7"/>
    <mergeCell ref="B8:L8"/>
    <mergeCell ref="A9:B9"/>
    <mergeCell ref="C9:H9"/>
    <mergeCell ref="C10:H10"/>
    <mergeCell ref="C18:H18"/>
    <mergeCell ref="C19:H19"/>
    <mergeCell ref="B14:L14"/>
    <mergeCell ref="A15:B15"/>
    <mergeCell ref="C15:H15"/>
    <mergeCell ref="C16:H16"/>
    <mergeCell ref="C17:H17"/>
    <mergeCell ref="A21:L21"/>
    <mergeCell ref="A20:B20"/>
    <mergeCell ref="H20:J20"/>
    <mergeCell ref="K20:L20"/>
    <mergeCell ref="D20:E20"/>
    <mergeCell ref="F20:G20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Swietelsky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 Zdenek</dc:creator>
  <cp:keywords/>
  <dc:description/>
  <cp:lastModifiedBy>Romana Kocourová</cp:lastModifiedBy>
  <cp:lastPrinted>2022-05-12T13:03:39Z</cp:lastPrinted>
  <dcterms:created xsi:type="dcterms:W3CDTF">2022-05-09T08:32:00Z</dcterms:created>
  <dcterms:modified xsi:type="dcterms:W3CDTF">2022-05-12T13:44:20Z</dcterms:modified>
  <cp:category/>
  <cp:version/>
  <cp:contentType/>
  <cp:contentStatus/>
</cp:coreProperties>
</file>